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xml" ContentType="application/vnd.ms-excel.controlpropertie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200" tabRatio="415" activeTab="1"/>
  </bookViews>
  <sheets>
    <sheet name="Overview" sheetId="14" r:id="rId1"/>
    <sheet name="Detailed" sheetId="11" r:id="rId2"/>
    <sheet name="About" sheetId="12" r:id="rId3"/>
  </sheets>
  <definedNames>
    <definedName name="_xlnm.Print_Titles" localSheetId="1">Detailed!$4:$7</definedName>
    <definedName name="Project_Start">Detailed!$I$3</definedName>
    <definedName name="Scrolling_Increment">Detailed!$I$4</definedName>
    <definedName name="Today" localSheetId="2">TODAY()</definedName>
    <definedName name="Today" localSheetId="1">TODAY()</definedName>
    <definedName name="vertex42_copyright" hidden="1">"© 2010-2014 Vertex42 LLC"</definedName>
    <definedName name="vertex42_id" hidden="1">"time-card-calculator.xlsx"</definedName>
    <definedName name="vertex42_title" hidden="1">"Time Card Calculator"</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5" i="11" l="1"/>
  <c r="L22" i="11" s="1"/>
  <c r="G10" i="11"/>
  <c r="H10" i="11" s="1"/>
  <c r="G11" i="11"/>
  <c r="H11" i="11" s="1"/>
  <c r="G12" i="11"/>
  <c r="H12" i="11" s="1"/>
  <c r="G13" i="11"/>
  <c r="H13" i="11" s="1"/>
  <c r="G14" i="11"/>
  <c r="H14" i="11" s="1"/>
  <c r="G15" i="11"/>
  <c r="H15" i="11" s="1"/>
  <c r="G16" i="11"/>
  <c r="H16" i="11" s="1"/>
  <c r="G17" i="11"/>
  <c r="H17" i="11" s="1"/>
  <c r="G18" i="11"/>
  <c r="H18" i="11" s="1"/>
  <c r="G19" i="11"/>
  <c r="H19" i="11" s="1"/>
  <c r="G20" i="11"/>
  <c r="H20" i="11" s="1"/>
  <c r="G9" i="11"/>
  <c r="H9" i="11" s="1"/>
  <c r="I5" i="11" l="1"/>
  <c r="M5" i="11"/>
  <c r="N5" i="11" s="1"/>
  <c r="O5" i="11" s="1"/>
  <c r="P5" i="11" s="1"/>
  <c r="Q5" i="11" s="1"/>
  <c r="R5" i="11" s="1"/>
  <c r="S5" i="11" s="1"/>
  <c r="T5" i="11" s="1"/>
  <c r="U5" i="11" s="1"/>
  <c r="V5" i="11" s="1"/>
  <c r="W5" i="11" s="1"/>
  <c r="X5" i="11" s="1"/>
  <c r="Y5" i="11" s="1"/>
  <c r="Z5" i="11" s="1"/>
  <c r="AA5" i="11" s="1"/>
  <c r="AB5" i="11" s="1"/>
  <c r="AC5" i="11" s="1"/>
  <c r="AD5" i="11" s="1"/>
  <c r="AE5" i="11" s="1"/>
  <c r="AF5" i="11" s="1"/>
  <c r="AG5" i="11" s="1"/>
  <c r="AH5" i="11" s="1"/>
  <c r="AI5" i="11" s="1"/>
  <c r="AJ5" i="11" s="1"/>
  <c r="AK5" i="11" s="1"/>
  <c r="AL5" i="11" s="1"/>
  <c r="AM5" i="11" s="1"/>
  <c r="AN5" i="11" s="1"/>
  <c r="AO5" i="11" s="1"/>
  <c r="AP5" i="11" s="1"/>
  <c r="AQ5" i="11" s="1"/>
  <c r="AR5" i="11" s="1"/>
  <c r="AS5" i="11" s="1"/>
  <c r="AT5" i="11" s="1"/>
  <c r="AU5" i="11" s="1"/>
  <c r="AV5" i="11" s="1"/>
  <c r="AW5" i="11" s="1"/>
  <c r="AX5" i="11" s="1"/>
  <c r="AY5" i="11" s="1"/>
  <c r="AZ5" i="11" s="1"/>
  <c r="BA5" i="11" s="1"/>
  <c r="BB5" i="11" s="1"/>
  <c r="BC5" i="11" s="1"/>
  <c r="BD5" i="11" s="1"/>
  <c r="BE5" i="11" s="1"/>
  <c r="BF5" i="11" s="1"/>
  <c r="BG5" i="11" s="1"/>
  <c r="BH5" i="11" s="1"/>
  <c r="BI5" i="11" s="1"/>
  <c r="BJ5" i="11" s="1"/>
  <c r="BK5" i="11" s="1"/>
  <c r="BL5" i="11" s="1"/>
  <c r="BM5" i="11" s="1"/>
  <c r="BN5" i="11" s="1"/>
  <c r="BO5" i="11" s="1"/>
  <c r="L23" i="11"/>
  <c r="L10" i="11"/>
  <c r="L18" i="11"/>
  <c r="L11" i="11"/>
  <c r="L19" i="11"/>
  <c r="L12" i="11"/>
  <c r="L20" i="11"/>
  <c r="L13" i="11"/>
  <c r="L14" i="11"/>
  <c r="L15" i="11"/>
  <c r="L16" i="11"/>
  <c r="L21" i="11"/>
  <c r="L17" i="11"/>
  <c r="L9" i="11"/>
  <c r="L4" i="11"/>
  <c r="G8" i="11"/>
  <c r="F8" i="11"/>
  <c r="A8" i="12"/>
  <c r="A10" i="12" s="1"/>
  <c r="H8" i="11" l="1"/>
  <c r="L7" i="11" l="1"/>
  <c r="M9" i="11" l="1"/>
  <c r="M17" i="11"/>
  <c r="M10" i="11"/>
  <c r="M18" i="11"/>
  <c r="M11" i="11"/>
  <c r="M19" i="11"/>
  <c r="M12" i="11"/>
  <c r="M13" i="11"/>
  <c r="M15" i="11"/>
  <c r="M22" i="11"/>
  <c r="M16" i="11"/>
  <c r="M21" i="11"/>
  <c r="M23" i="11"/>
  <c r="M20" i="11"/>
  <c r="M14" i="11"/>
  <c r="M7" i="11"/>
  <c r="N9" i="11" l="1"/>
  <c r="N16" i="11"/>
  <c r="N17" i="11"/>
  <c r="N10" i="11"/>
  <c r="N18" i="11"/>
  <c r="N11" i="11"/>
  <c r="N12" i="11"/>
  <c r="N14" i="11"/>
  <c r="N19" i="11"/>
  <c r="N23" i="11"/>
  <c r="N13" i="11"/>
  <c r="N22" i="11"/>
  <c r="N15" i="11"/>
  <c r="N20" i="11"/>
  <c r="N21" i="11"/>
  <c r="N7" i="11"/>
  <c r="O9" i="11" l="1"/>
  <c r="O15" i="11"/>
  <c r="O16" i="11"/>
  <c r="O17" i="11"/>
  <c r="O10" i="11"/>
  <c r="O11" i="11"/>
  <c r="O20" i="11"/>
  <c r="O14" i="11"/>
  <c r="O19" i="11"/>
  <c r="O23" i="11"/>
  <c r="O18" i="11"/>
  <c r="O12" i="11"/>
  <c r="O13" i="11"/>
  <c r="O22" i="11"/>
  <c r="O21" i="11"/>
  <c r="O7" i="11"/>
  <c r="P9" i="11" l="1"/>
  <c r="P14" i="11"/>
  <c r="P22" i="11"/>
  <c r="P15" i="11"/>
  <c r="P16" i="11"/>
  <c r="P10" i="11"/>
  <c r="P21" i="11"/>
  <c r="P11" i="11"/>
  <c r="P20" i="11"/>
  <c r="P19" i="11"/>
  <c r="P23" i="11"/>
  <c r="P12" i="11"/>
  <c r="P17" i="11"/>
  <c r="P13" i="11"/>
  <c r="P18" i="11"/>
  <c r="P7" i="11"/>
  <c r="Q9" i="11" l="1"/>
  <c r="Q13" i="11"/>
  <c r="Q21" i="11"/>
  <c r="Q23" i="11"/>
  <c r="Q14" i="11"/>
  <c r="Q22" i="11"/>
  <c r="Q15" i="11"/>
  <c r="Q16" i="11"/>
  <c r="Q11" i="11"/>
  <c r="Q20" i="11"/>
  <c r="Q18" i="11"/>
  <c r="Q12" i="11"/>
  <c r="Q17" i="11"/>
  <c r="Q19" i="11"/>
  <c r="Q10" i="11"/>
  <c r="Q7" i="11"/>
  <c r="R9" i="11" l="1"/>
  <c r="R10" i="11"/>
  <c r="R11" i="11"/>
  <c r="R12" i="11"/>
  <c r="R13" i="11"/>
  <c r="R14" i="11"/>
  <c r="R15" i="11"/>
  <c r="R16" i="11"/>
  <c r="R17" i="11"/>
  <c r="R18" i="11"/>
  <c r="R19" i="11"/>
  <c r="R20" i="11"/>
  <c r="R21" i="11"/>
  <c r="R22" i="11"/>
  <c r="R23" i="11"/>
  <c r="R7" i="11"/>
  <c r="S9" i="11" l="1"/>
  <c r="S12" i="11"/>
  <c r="S20" i="11"/>
  <c r="S13" i="11"/>
  <c r="S21" i="11"/>
  <c r="S14" i="11"/>
  <c r="S22" i="11"/>
  <c r="S23" i="11"/>
  <c r="S15" i="11"/>
  <c r="S16" i="11"/>
  <c r="S10" i="11"/>
  <c r="S19" i="11"/>
  <c r="S18" i="11"/>
  <c r="S17" i="11"/>
  <c r="S11" i="11"/>
  <c r="S4" i="11"/>
  <c r="S7" i="11"/>
  <c r="T9" i="11" l="1"/>
  <c r="T11" i="11"/>
  <c r="T19" i="11"/>
  <c r="T12" i="11"/>
  <c r="T20" i="11"/>
  <c r="T13" i="11"/>
  <c r="T21" i="11"/>
  <c r="T14" i="11"/>
  <c r="T15" i="11"/>
  <c r="T10" i="11"/>
  <c r="T23" i="11"/>
  <c r="T16" i="11"/>
  <c r="T18" i="11"/>
  <c r="T17" i="11"/>
  <c r="T22" i="11"/>
  <c r="T7" i="11"/>
  <c r="U9" i="11" l="1"/>
  <c r="U10" i="11"/>
  <c r="U18" i="11"/>
  <c r="U11" i="11"/>
  <c r="U19" i="11"/>
  <c r="U12" i="11"/>
  <c r="U20" i="11"/>
  <c r="U13" i="11"/>
  <c r="U14" i="11"/>
  <c r="U17" i="11"/>
  <c r="U22" i="11"/>
  <c r="U21" i="11"/>
  <c r="U15" i="11"/>
  <c r="U16" i="11"/>
  <c r="U23" i="11"/>
  <c r="U7" i="11"/>
  <c r="V9" i="11" l="1"/>
  <c r="V17" i="11"/>
  <c r="V10" i="11"/>
  <c r="V18" i="11"/>
  <c r="V11" i="11"/>
  <c r="V19" i="11"/>
  <c r="V12" i="11"/>
  <c r="V13" i="11"/>
  <c r="V16" i="11"/>
  <c r="V22" i="11"/>
  <c r="V14" i="11"/>
  <c r="V21" i="11"/>
  <c r="V15" i="11"/>
  <c r="V23" i="11"/>
  <c r="V20" i="11"/>
  <c r="V7" i="11"/>
  <c r="W9" i="11" l="1"/>
  <c r="W16" i="11"/>
  <c r="W17" i="11"/>
  <c r="W10" i="11"/>
  <c r="W18" i="11"/>
  <c r="W11" i="11"/>
  <c r="W12" i="11"/>
  <c r="W13" i="11"/>
  <c r="W22" i="11"/>
  <c r="W20" i="11"/>
  <c r="W19" i="11"/>
  <c r="W21" i="11"/>
  <c r="W23" i="11"/>
  <c r="W14" i="11"/>
  <c r="W15" i="11"/>
  <c r="W7" i="11"/>
  <c r="X9" i="11" l="1"/>
  <c r="X15" i="11"/>
  <c r="X16" i="11"/>
  <c r="X17" i="11"/>
  <c r="X10" i="11"/>
  <c r="X11" i="11"/>
  <c r="X23" i="11"/>
  <c r="X13" i="11"/>
  <c r="X14" i="11"/>
  <c r="X21" i="11"/>
  <c r="X20" i="11"/>
  <c r="X22" i="11"/>
  <c r="X12" i="11"/>
  <c r="X19" i="11"/>
  <c r="X18" i="11"/>
  <c r="X7" i="11"/>
  <c r="Y9" i="11" l="1"/>
  <c r="Y14" i="11"/>
  <c r="Y22" i="11"/>
  <c r="Y23" i="11"/>
  <c r="Y15" i="11"/>
  <c r="Y16" i="11"/>
  <c r="Y10" i="11"/>
  <c r="Y18" i="11"/>
  <c r="Y17" i="11"/>
  <c r="Y13" i="11"/>
  <c r="Y11" i="11"/>
  <c r="Y21" i="11"/>
  <c r="Y20" i="11"/>
  <c r="Y19" i="11"/>
  <c r="Y12" i="11"/>
  <c r="Y7" i="11"/>
  <c r="Z9" i="11" l="1"/>
  <c r="Z10" i="11"/>
  <c r="Z11" i="11"/>
  <c r="Z12" i="11"/>
  <c r="Z13" i="11"/>
  <c r="Z14" i="11"/>
  <c r="Z15" i="11"/>
  <c r="Z16" i="11"/>
  <c r="Z17" i="11"/>
  <c r="Z18" i="11"/>
  <c r="Z19" i="11"/>
  <c r="Z20" i="11"/>
  <c r="Z21" i="11"/>
  <c r="Z22" i="11"/>
  <c r="Z23" i="11"/>
  <c r="Z4" i="11"/>
  <c r="Z7" i="11"/>
  <c r="AA9" i="11" l="1"/>
  <c r="AA13" i="11"/>
  <c r="AA21" i="11"/>
  <c r="AA14" i="11"/>
  <c r="AA15" i="11"/>
  <c r="AA22" i="11"/>
  <c r="AA23" i="11"/>
  <c r="AA16" i="11"/>
  <c r="AA12" i="11"/>
  <c r="AA19" i="11"/>
  <c r="AA17" i="11"/>
  <c r="AA18" i="11"/>
  <c r="AA10" i="11"/>
  <c r="AA11" i="11"/>
  <c r="AA20" i="11"/>
  <c r="AA7" i="11"/>
  <c r="AB9" i="11" l="1"/>
  <c r="AB12" i="11"/>
  <c r="AB20" i="11"/>
  <c r="AB13" i="11"/>
  <c r="AB21" i="11"/>
  <c r="AB14" i="11"/>
  <c r="AB15" i="11"/>
  <c r="AB16" i="11"/>
  <c r="AB18" i="11"/>
  <c r="AB23" i="11"/>
  <c r="AB19" i="11"/>
  <c r="AB22" i="11"/>
  <c r="AB10" i="11"/>
  <c r="AB17" i="11"/>
  <c r="AB11" i="11"/>
  <c r="AB7" i="11"/>
  <c r="AC9" i="11" l="1"/>
  <c r="AC11" i="11"/>
  <c r="AC19" i="11"/>
  <c r="AC12" i="11"/>
  <c r="AC20" i="11"/>
  <c r="AC13" i="11"/>
  <c r="AC21" i="11"/>
  <c r="AC14" i="11"/>
  <c r="AC15" i="11"/>
  <c r="AC16" i="11"/>
  <c r="AC10" i="11"/>
  <c r="AC17" i="11"/>
  <c r="AC22" i="11"/>
  <c r="AC23" i="11"/>
  <c r="AC18" i="11"/>
  <c r="AC7" i="11"/>
  <c r="AD9" i="11" l="1"/>
  <c r="AD10" i="11"/>
  <c r="AD18" i="11"/>
  <c r="AD11" i="11"/>
  <c r="AD19" i="11"/>
  <c r="AD12" i="11"/>
  <c r="AD20" i="11"/>
  <c r="AD13" i="11"/>
  <c r="AD14" i="11"/>
  <c r="AD16" i="11"/>
  <c r="AD23" i="11"/>
  <c r="AD17" i="11"/>
  <c r="AD21" i="11"/>
  <c r="AD15" i="11"/>
  <c r="AD22" i="11"/>
  <c r="AD7" i="11"/>
  <c r="AE9" i="11" l="1"/>
  <c r="AE17" i="11"/>
  <c r="AE10" i="11"/>
  <c r="AE18" i="11"/>
  <c r="AE11" i="11"/>
  <c r="AE19" i="11"/>
  <c r="AE12" i="11"/>
  <c r="AE13" i="11"/>
  <c r="AE15" i="11"/>
  <c r="AE20" i="11"/>
  <c r="AE14" i="11"/>
  <c r="AE21" i="11"/>
  <c r="AE16" i="11"/>
  <c r="AE22" i="11"/>
  <c r="AE23" i="11"/>
  <c r="AE7" i="11"/>
  <c r="AF9" i="11" l="1"/>
  <c r="AF16" i="11"/>
  <c r="AF17" i="11"/>
  <c r="AF10" i="11"/>
  <c r="AF18" i="11"/>
  <c r="AF11" i="11"/>
  <c r="AF12" i="11"/>
  <c r="AF21" i="11"/>
  <c r="AF22" i="11"/>
  <c r="AF19" i="11"/>
  <c r="AF15" i="11"/>
  <c r="AF20" i="11"/>
  <c r="AF14" i="11"/>
  <c r="AF13" i="11"/>
  <c r="AF23" i="11"/>
  <c r="AF7" i="11"/>
  <c r="AG9" i="11" l="1"/>
  <c r="AG15" i="11"/>
  <c r="AG22" i="11"/>
  <c r="AG23" i="11"/>
  <c r="AG16" i="11"/>
  <c r="AG17" i="11"/>
  <c r="AG10" i="11"/>
  <c r="AG11" i="11"/>
  <c r="AG20" i="11"/>
  <c r="AG12" i="11"/>
  <c r="AG21" i="11"/>
  <c r="AG13" i="11"/>
  <c r="AG18" i="11"/>
  <c r="AG14" i="11"/>
  <c r="AG19" i="11"/>
  <c r="AG4" i="11"/>
  <c r="AG7" i="11"/>
  <c r="AH9" i="11" l="1"/>
  <c r="AH10" i="11"/>
  <c r="AH11" i="11"/>
  <c r="AH12" i="11"/>
  <c r="AH13" i="11"/>
  <c r="AH14" i="11"/>
  <c r="AH15" i="11"/>
  <c r="AH16" i="11"/>
  <c r="AH17" i="11"/>
  <c r="AH18" i="11"/>
  <c r="AH19" i="11"/>
  <c r="AH20" i="11"/>
  <c r="AH21" i="11"/>
  <c r="AH22" i="11"/>
  <c r="AH23" i="11"/>
  <c r="AH7" i="11"/>
  <c r="AI9" i="11" l="1"/>
  <c r="AI14" i="11"/>
  <c r="AI15" i="11"/>
  <c r="AI16" i="11"/>
  <c r="AI22" i="11"/>
  <c r="AI23" i="11"/>
  <c r="AI10" i="11"/>
  <c r="AI21" i="11"/>
  <c r="AI12" i="11"/>
  <c r="AI19" i="11"/>
  <c r="AI13" i="11"/>
  <c r="AI18" i="11"/>
  <c r="AI11" i="11"/>
  <c r="AI17" i="11"/>
  <c r="AI20" i="11"/>
  <c r="AI7" i="11"/>
  <c r="AJ9" i="11" l="1"/>
  <c r="AJ13" i="11"/>
  <c r="AJ21" i="11"/>
  <c r="AJ14" i="11"/>
  <c r="AJ15" i="11"/>
  <c r="AJ16" i="11"/>
  <c r="AJ11" i="11"/>
  <c r="AJ23" i="11"/>
  <c r="AJ22" i="11"/>
  <c r="AJ20" i="11"/>
  <c r="AJ10" i="11"/>
  <c r="AJ19" i="11"/>
  <c r="AJ18" i="11"/>
  <c r="AJ17" i="11"/>
  <c r="AJ12" i="11"/>
  <c r="AJ7" i="11"/>
  <c r="AK9" i="11" l="1"/>
  <c r="AK12" i="11"/>
  <c r="AK20" i="11"/>
  <c r="AK13" i="11"/>
  <c r="AK21" i="11"/>
  <c r="AK14" i="11"/>
  <c r="AK15" i="11"/>
  <c r="AK16" i="11"/>
  <c r="AK17" i="11"/>
  <c r="AK22" i="11"/>
  <c r="AK11" i="11"/>
  <c r="AK23" i="11"/>
  <c r="AK19" i="11"/>
  <c r="AK10" i="11"/>
  <c r="AK18" i="11"/>
  <c r="AK7" i="11"/>
  <c r="AL9" i="11" l="1"/>
  <c r="AL11" i="11"/>
  <c r="AL19" i="11"/>
  <c r="AL12" i="11"/>
  <c r="AL20" i="11"/>
  <c r="AL13" i="11"/>
  <c r="AL21" i="11"/>
  <c r="AL14" i="11"/>
  <c r="AL15" i="11"/>
  <c r="AL18" i="11"/>
  <c r="AL17" i="11"/>
  <c r="AL23" i="11"/>
  <c r="AL16" i="11"/>
  <c r="AL22" i="11"/>
  <c r="AL10" i="11"/>
  <c r="AL7" i="11"/>
  <c r="AM9" i="11" l="1"/>
  <c r="AM10" i="11"/>
  <c r="AM18" i="11"/>
  <c r="AM11" i="11"/>
  <c r="AM19" i="11"/>
  <c r="AM12" i="11"/>
  <c r="AM20" i="11"/>
  <c r="AM13" i="11"/>
  <c r="AM14" i="11"/>
  <c r="AM15" i="11"/>
  <c r="AM17" i="11"/>
  <c r="AM22" i="11"/>
  <c r="AM16" i="11"/>
  <c r="AM23" i="11"/>
  <c r="AM21" i="11"/>
  <c r="AM7" i="11"/>
  <c r="AN9" i="11" l="1"/>
  <c r="AN17" i="11"/>
  <c r="AN10" i="11"/>
  <c r="AN18" i="11"/>
  <c r="AN11" i="11"/>
  <c r="AN19" i="11"/>
  <c r="AN12" i="11"/>
  <c r="AN13" i="11"/>
  <c r="AN14" i="11"/>
  <c r="AN21" i="11"/>
  <c r="AN23" i="11"/>
  <c r="AN20" i="11"/>
  <c r="AN22" i="11"/>
  <c r="AN15" i="11"/>
  <c r="AN16" i="11"/>
  <c r="AN7" i="11"/>
  <c r="AN4" i="11"/>
  <c r="AO9" i="11" l="1"/>
  <c r="AO16" i="11"/>
  <c r="AO22" i="11"/>
  <c r="AO17" i="11"/>
  <c r="AO10" i="11"/>
  <c r="AO18" i="11"/>
  <c r="AO11" i="11"/>
  <c r="AO12" i="11"/>
  <c r="AO14" i="11"/>
  <c r="AO15" i="11"/>
  <c r="AO21" i="11"/>
  <c r="AO20" i="11"/>
  <c r="AO19" i="11"/>
  <c r="AO23" i="11"/>
  <c r="AO13" i="11"/>
  <c r="AO7" i="11"/>
  <c r="AP9" i="11" l="1"/>
  <c r="AP10" i="11"/>
  <c r="AP11" i="11"/>
  <c r="AP12" i="11"/>
  <c r="AP13" i="11"/>
  <c r="AP14" i="11"/>
  <c r="AP15" i="11"/>
  <c r="AP16" i="11"/>
  <c r="AP17" i="11"/>
  <c r="AP18" i="11"/>
  <c r="AP19" i="11"/>
  <c r="AP20" i="11"/>
  <c r="AP21" i="11"/>
  <c r="AP22" i="11"/>
  <c r="AP23" i="11"/>
  <c r="AP7" i="11"/>
  <c r="AQ9" i="11" l="1"/>
  <c r="AQ15" i="11"/>
  <c r="AQ16" i="11"/>
  <c r="AQ17" i="11"/>
  <c r="AQ22" i="11"/>
  <c r="AQ23" i="11"/>
  <c r="AQ10" i="11"/>
  <c r="AQ11" i="11"/>
  <c r="AQ19" i="11"/>
  <c r="AQ14" i="11"/>
  <c r="AQ18" i="11"/>
  <c r="AQ12" i="11"/>
  <c r="AQ20" i="11"/>
  <c r="AQ21" i="11"/>
  <c r="AQ13" i="11"/>
  <c r="AQ7" i="11"/>
  <c r="AR9" i="11" l="1"/>
  <c r="AR14" i="11"/>
  <c r="AR15" i="11"/>
  <c r="AR16" i="11"/>
  <c r="AR10" i="11"/>
  <c r="AR13" i="11"/>
  <c r="AR20" i="11"/>
  <c r="AR19" i="11"/>
  <c r="AR11" i="11"/>
  <c r="AR18" i="11"/>
  <c r="AR12" i="11"/>
  <c r="AR22" i="11"/>
  <c r="AR21" i="11"/>
  <c r="AR23" i="11"/>
  <c r="AR17" i="11"/>
  <c r="AR7" i="11"/>
  <c r="AS9" i="11" l="1"/>
  <c r="AS13" i="11"/>
  <c r="AS21" i="11"/>
  <c r="AS14" i="11"/>
  <c r="AS15" i="11"/>
  <c r="AS16" i="11"/>
  <c r="AS10" i="11"/>
  <c r="AS23" i="11"/>
  <c r="AS20" i="11"/>
  <c r="AS19" i="11"/>
  <c r="AS17" i="11"/>
  <c r="AS12" i="11"/>
  <c r="AS11" i="11"/>
  <c r="AS22" i="11"/>
  <c r="AS18" i="11"/>
  <c r="AS7" i="11"/>
  <c r="AT9" i="11" l="1"/>
  <c r="AT12" i="11"/>
  <c r="AT20" i="11"/>
  <c r="AT13" i="11"/>
  <c r="AT21" i="11"/>
  <c r="AT14" i="11"/>
  <c r="AT15" i="11"/>
  <c r="AT22" i="11"/>
  <c r="AT10" i="11"/>
  <c r="AT23" i="11"/>
  <c r="AT11" i="11"/>
  <c r="AT18" i="11"/>
  <c r="AT17" i="11"/>
  <c r="AT16" i="11"/>
  <c r="AT19" i="11"/>
  <c r="AT7" i="11"/>
  <c r="AU9" i="11" l="1"/>
  <c r="AU11" i="11"/>
  <c r="AU19" i="11"/>
  <c r="AU12" i="11"/>
  <c r="AU20" i="11"/>
  <c r="AU13" i="11"/>
  <c r="AU21" i="11"/>
  <c r="AU14" i="11"/>
  <c r="AU15" i="11"/>
  <c r="AU16" i="11"/>
  <c r="AU10" i="11"/>
  <c r="AU23" i="11"/>
  <c r="AU22" i="11"/>
  <c r="AU18" i="11"/>
  <c r="AU17" i="11"/>
  <c r="AU4" i="11"/>
  <c r="AU7" i="11"/>
  <c r="AV9" i="11" l="1"/>
  <c r="AV10" i="11"/>
  <c r="AV18" i="11"/>
  <c r="AV11" i="11"/>
  <c r="AV19" i="11"/>
  <c r="AV12" i="11"/>
  <c r="AV20" i="11"/>
  <c r="AV13" i="11"/>
  <c r="AV14" i="11"/>
  <c r="AV21" i="11"/>
  <c r="AV16" i="11"/>
  <c r="AV22" i="11"/>
  <c r="AV15" i="11"/>
  <c r="AV17" i="11"/>
  <c r="AV23" i="11"/>
  <c r="AV7" i="11"/>
  <c r="AW9" i="11" l="1"/>
  <c r="AW17" i="11"/>
  <c r="AW22" i="11"/>
  <c r="AW10" i="11"/>
  <c r="AW18" i="11"/>
  <c r="AW11" i="11"/>
  <c r="AW19" i="11"/>
  <c r="AW12" i="11"/>
  <c r="AW13" i="11"/>
  <c r="AW16" i="11"/>
  <c r="AW21" i="11"/>
  <c r="AW20" i="11"/>
  <c r="AW23" i="11"/>
  <c r="AW15" i="11"/>
  <c r="AW14" i="11"/>
  <c r="AW7" i="11"/>
  <c r="AX9" i="11" l="1"/>
  <c r="AX10" i="11"/>
  <c r="AX11" i="11"/>
  <c r="AX12" i="11"/>
  <c r="AX13" i="11"/>
  <c r="AX14" i="11"/>
  <c r="AX15" i="11"/>
  <c r="AX16" i="11"/>
  <c r="AX17" i="11"/>
  <c r="AX18" i="11"/>
  <c r="AX19" i="11"/>
  <c r="AX20" i="11"/>
  <c r="AX21" i="11"/>
  <c r="AX22" i="11"/>
  <c r="AX23" i="11"/>
  <c r="AX7" i="11"/>
  <c r="AY9" i="11" l="1"/>
  <c r="AY16" i="11"/>
  <c r="AY17" i="11"/>
  <c r="AY10" i="11"/>
  <c r="AY18" i="11"/>
  <c r="AY22" i="11"/>
  <c r="AY11" i="11"/>
  <c r="AY12" i="11"/>
  <c r="AY13" i="11"/>
  <c r="AY21" i="11"/>
  <c r="AY14" i="11"/>
  <c r="AY19" i="11"/>
  <c r="AY20" i="11"/>
  <c r="AY23" i="11"/>
  <c r="AY15" i="11"/>
  <c r="AY7" i="11"/>
  <c r="AZ9" i="11" l="1"/>
  <c r="AZ15" i="11"/>
  <c r="AZ16" i="11"/>
  <c r="AZ17" i="11"/>
  <c r="AZ10" i="11"/>
  <c r="AZ11" i="11"/>
  <c r="AZ13" i="11"/>
  <c r="AZ20" i="11"/>
  <c r="AZ14" i="11"/>
  <c r="AZ19" i="11"/>
  <c r="AZ23" i="11"/>
  <c r="AZ12" i="11"/>
  <c r="AZ22" i="11"/>
  <c r="AZ18" i="11"/>
  <c r="AZ21" i="11"/>
  <c r="AZ7" i="11"/>
  <c r="BA9" i="11" l="1"/>
  <c r="BA14" i="11"/>
  <c r="BA15" i="11"/>
  <c r="BA16" i="11"/>
  <c r="BA10" i="11"/>
  <c r="BA12" i="11"/>
  <c r="BA17" i="11"/>
  <c r="BA23" i="11"/>
  <c r="BA21" i="11"/>
  <c r="BA22" i="11"/>
  <c r="BA11" i="11"/>
  <c r="BA20" i="11"/>
  <c r="BA13" i="11"/>
  <c r="BA18" i="11"/>
  <c r="BA19" i="11"/>
  <c r="BA7" i="11"/>
  <c r="BB9" i="11" l="1"/>
  <c r="BB13" i="11"/>
  <c r="BB21" i="11"/>
  <c r="BB14" i="11"/>
  <c r="BB15" i="11"/>
  <c r="BB16" i="11"/>
  <c r="BB18" i="11"/>
  <c r="BB12" i="11"/>
  <c r="BB17" i="11"/>
  <c r="BB23" i="11"/>
  <c r="BB22" i="11"/>
  <c r="BB19" i="11"/>
  <c r="BB10" i="11"/>
  <c r="BB11" i="11"/>
  <c r="BB20" i="11"/>
  <c r="BB7" i="11"/>
  <c r="BB4" i="11"/>
  <c r="BC9" i="11" l="1"/>
  <c r="BC12" i="11"/>
  <c r="BC20" i="11"/>
  <c r="BC13" i="11"/>
  <c r="BC21" i="11"/>
  <c r="BC14" i="11"/>
  <c r="BC15" i="11"/>
  <c r="BC19" i="11"/>
  <c r="BC17" i="11"/>
  <c r="BC18" i="11"/>
  <c r="BC23" i="11"/>
  <c r="BC10" i="11"/>
  <c r="BC16" i="11"/>
  <c r="BC22" i="11"/>
  <c r="BC11" i="11"/>
  <c r="BC7" i="11"/>
  <c r="BD9" i="11" l="1"/>
  <c r="BD11" i="11"/>
  <c r="BD19" i="11"/>
  <c r="BD12" i="11"/>
  <c r="BD20" i="11"/>
  <c r="BD13" i="11"/>
  <c r="BD21" i="11"/>
  <c r="BD14" i="11"/>
  <c r="BD15" i="11"/>
  <c r="BD18" i="11"/>
  <c r="BD16" i="11"/>
  <c r="BD10" i="11"/>
  <c r="BD17" i="11"/>
  <c r="BD23" i="11"/>
  <c r="BD22" i="11"/>
  <c r="BD7" i="11"/>
  <c r="BE9" i="11" l="1"/>
  <c r="BE10" i="11"/>
  <c r="BE18" i="11"/>
  <c r="BE22" i="11"/>
  <c r="BE11" i="11"/>
  <c r="BE19" i="11"/>
  <c r="BE12" i="11"/>
  <c r="BE20" i="11"/>
  <c r="BE13" i="11"/>
  <c r="BE14" i="11"/>
  <c r="BE15" i="11"/>
  <c r="BE17" i="11"/>
  <c r="BE23" i="11"/>
  <c r="BE16" i="11"/>
  <c r="BE21" i="11"/>
  <c r="BE7" i="11"/>
  <c r="BF9" i="11" l="1"/>
  <c r="BF10" i="11"/>
  <c r="BF11" i="11"/>
  <c r="BF12" i="11"/>
  <c r="BF13" i="11"/>
  <c r="BF14" i="11"/>
  <c r="BF15" i="11"/>
  <c r="BF16" i="11"/>
  <c r="BF17" i="11"/>
  <c r="BF18" i="11"/>
  <c r="BF19" i="11"/>
  <c r="BF20" i="11"/>
  <c r="BF21" i="11"/>
  <c r="BF22" i="11"/>
  <c r="BF23" i="11"/>
  <c r="BF7" i="11"/>
  <c r="BG9" i="11" l="1"/>
  <c r="BG17" i="11"/>
  <c r="BG10" i="11"/>
  <c r="BG18" i="11"/>
  <c r="BG11" i="11"/>
  <c r="BG19" i="11"/>
  <c r="BG22" i="11"/>
  <c r="BG12" i="11"/>
  <c r="BG13" i="11"/>
  <c r="BG15" i="11"/>
  <c r="BG20" i="11"/>
  <c r="BG23" i="11"/>
  <c r="BG21" i="11"/>
  <c r="BG16" i="11"/>
  <c r="BG14" i="11"/>
  <c r="BG7" i="11"/>
  <c r="BH9" i="11" l="1"/>
  <c r="BH16" i="11"/>
  <c r="BH17" i="11"/>
  <c r="BH10" i="11"/>
  <c r="BH18" i="11"/>
  <c r="BH11" i="11"/>
  <c r="BH12" i="11"/>
  <c r="BH20" i="11"/>
  <c r="BH22" i="11"/>
  <c r="BH19" i="11"/>
  <c r="BH15" i="11"/>
  <c r="BH13" i="11"/>
  <c r="BH14" i="11"/>
  <c r="BH21" i="11"/>
  <c r="BH23" i="11"/>
  <c r="BH7" i="11"/>
  <c r="BI9" i="11" l="1"/>
  <c r="BI15" i="11"/>
  <c r="BI16" i="11"/>
  <c r="BI17" i="11"/>
  <c r="BI10" i="11"/>
  <c r="BI11" i="11"/>
  <c r="BI14" i="11"/>
  <c r="BI21" i="11"/>
  <c r="BI23" i="11"/>
  <c r="BI12" i="11"/>
  <c r="BI19" i="11"/>
  <c r="BI20" i="11"/>
  <c r="BI22" i="11"/>
  <c r="BI13" i="11"/>
  <c r="BI18" i="11"/>
  <c r="BI4" i="11"/>
  <c r="BI7" i="11"/>
  <c r="BJ9" i="11" l="1"/>
  <c r="BJ14" i="11"/>
  <c r="BJ15" i="11"/>
  <c r="BJ16" i="11"/>
  <c r="BJ10" i="11"/>
  <c r="BJ11" i="11"/>
  <c r="BJ20" i="11"/>
  <c r="BJ22" i="11"/>
  <c r="BJ21" i="11"/>
  <c r="BJ23" i="11"/>
  <c r="BJ18" i="11"/>
  <c r="BJ17" i="11"/>
  <c r="BJ13" i="11"/>
  <c r="BJ19" i="11"/>
  <c r="BJ12" i="11"/>
  <c r="BJ7" i="11"/>
  <c r="BK9" i="11" l="1"/>
  <c r="BK13" i="11"/>
  <c r="BK21" i="11"/>
  <c r="BK14" i="11"/>
  <c r="BK15" i="11"/>
  <c r="BK23" i="11"/>
  <c r="BK11" i="11"/>
  <c r="BK12" i="11"/>
  <c r="BK19" i="11"/>
  <c r="BK18" i="11"/>
  <c r="BK10" i="11"/>
  <c r="BK20" i="11"/>
  <c r="BK22" i="11"/>
  <c r="BK17" i="11"/>
  <c r="BK16" i="11"/>
  <c r="BK7" i="11"/>
  <c r="BL9" i="11" l="1"/>
  <c r="BL12" i="11"/>
  <c r="BL20" i="11"/>
  <c r="BL13" i="11"/>
  <c r="BL21" i="11"/>
  <c r="BL14" i="11"/>
  <c r="BL15" i="11"/>
  <c r="BL16" i="11"/>
  <c r="BL11" i="11"/>
  <c r="BL22" i="11"/>
  <c r="BL19" i="11"/>
  <c r="BL10" i="11"/>
  <c r="BL23" i="11"/>
  <c r="BL17" i="11"/>
  <c r="BL18" i="11"/>
  <c r="BL7" i="11"/>
  <c r="BM9" i="11" l="1"/>
  <c r="BM11" i="11"/>
  <c r="BM19" i="11"/>
  <c r="BM22" i="11"/>
  <c r="BM12" i="11"/>
  <c r="BM20" i="11"/>
  <c r="BM13" i="11"/>
  <c r="BM21" i="11"/>
  <c r="BM14" i="11"/>
  <c r="BM15" i="11"/>
  <c r="BM10" i="11"/>
  <c r="BM17" i="11"/>
  <c r="BM16" i="11"/>
  <c r="BM23" i="11"/>
  <c r="BM18" i="11"/>
  <c r="BM7" i="11"/>
  <c r="BN9" i="11" l="1"/>
  <c r="BN10" i="11"/>
  <c r="BN11" i="11"/>
  <c r="BN12" i="11"/>
  <c r="BN13" i="11"/>
  <c r="BN14" i="11"/>
  <c r="BN15" i="11"/>
  <c r="BN16" i="11"/>
  <c r="BN17" i="11"/>
  <c r="BN18" i="11"/>
  <c r="BN19" i="11"/>
  <c r="BN20" i="11"/>
  <c r="BN21" i="11"/>
  <c r="BN22" i="11"/>
  <c r="BN23" i="11"/>
  <c r="BN7" i="11"/>
  <c r="BO9" i="11" l="1"/>
  <c r="BO10" i="11"/>
  <c r="BO18" i="11"/>
  <c r="BO11" i="11"/>
  <c r="BO19" i="11"/>
  <c r="BO12" i="11"/>
  <c r="BO20" i="11"/>
  <c r="BO22" i="11"/>
  <c r="BO13" i="11"/>
  <c r="BO14" i="11"/>
  <c r="BO21" i="11"/>
  <c r="BO17" i="11"/>
  <c r="BO16" i="11"/>
  <c r="BO23" i="11"/>
  <c r="BO15" i="11"/>
  <c r="BO7" i="11"/>
</calcChain>
</file>

<file path=xl/sharedStrings.xml><?xml version="1.0" encoding="utf-8"?>
<sst xmlns="http://schemas.openxmlformats.org/spreadsheetml/2006/main" count="89" uniqueCount="65">
  <si>
    <t>About This Template</t>
  </si>
  <si>
    <t>Guide for Screen Readers</t>
  </si>
  <si>
    <t>This is an empty row</t>
  </si>
  <si>
    <t>Category</t>
  </si>
  <si>
    <t>Scrolling Increment:</t>
  </si>
  <si>
    <t>Project Start Date:</t>
  </si>
  <si>
    <t>Legend:</t>
  </si>
  <si>
    <t>Unassigned</t>
  </si>
  <si>
    <t>To add more data, Insert new rows ABOVE this one</t>
  </si>
  <si>
    <t>Enter Company Name in cell B2.
A legend is in cells I2 through AC2.</t>
  </si>
  <si>
    <t>A Scrolling Increment is in cell F4. 
Months for the dates in row 5 are displayed starting in cells I4 through cell BL4.
Do not modify these cells. They are auto updated based on the project start date in cell F3.</t>
  </si>
  <si>
    <t>Cells I5 through BL5 contain the day number of the month for the Month represented in the cell block above each date cell and are auto calculated.
Do not modify these cells.
Today's date is outlined in Red (hex #AD3815) from today's date in row 5 through the entire date column to the end of the project schedule.</t>
  </si>
  <si>
    <t>A scrollbar is in cells I6 through BL6. The increment for paging through the data is defined as 2 pages at a time and can be configured in the settings for the control bar. 
To jump forward or backward in the timeline, enter a value of 0 or higher in cell F4.
A value of 0 takes you to the beginning of the chart.</t>
  </si>
  <si>
    <t>This row contains headers for the project schedule that follows below them. 
Navigate from B7 through BL7 to hear the content. The first letter of each day of the week for the date above that heading, starts in cell I7 and continues through cell BL7.
All project timeline charting is auto generated based on the category, start date and number of days entered in the Milestones table.</t>
  </si>
  <si>
    <t>Enter Project information starting in cell B9 through cell G9. 
Sample data is in cells B9 through G33.
Enter Milestone Description, select a Category from the drop-down list, assign someone to the item, enter the progress, start date and number of days for the task to start charting.
The next instruction is in cell A34.</t>
  </si>
  <si>
    <t xml:space="preserve">This template provides a simple way to create a Gantt chart to help visualize and track your project. Simply enter your tasks description, select a category of Goal, Milestone, On Track, Low Risk, Med Risk, High Risk, Progress as a percent of task completion, a Start Date and Number of days to complete the task. The Gantt chart fills in and is color coded to help distinguish the various categories. A scroll bar allows you to scroll through the timeline. Insert new tasks by inserting new rows.
</t>
  </si>
  <si>
    <t>This is the last instruction in this worksheet.</t>
  </si>
  <si>
    <t>Create a Gantt Chart in this worksheet.
Enter title of this project in cell B1. 
Legend title is in cell I1.
Information about how to use this worksheet, including instructions for screen readers and the author of this workbook is in the About worksheet.
Continue navigating down column A to hear further instructions.</t>
  </si>
  <si>
    <t>Enter the name of the Project Lead in cell B3. Enter the Project Start date in cell F3 or allow the sample formula to find the smallest date value from the Gantt Data table.  
Project Start Date: label is in cell D3.</t>
  </si>
  <si>
    <t xml:space="preserve">Do not delete this row. This row is hidden to preserve a formula that is used to highlight the current day within the project schedule. </t>
  </si>
  <si>
    <t>This row marks the end of the Gantt milestone data. DO NOT enter anything in this row. 
To add more items, insert new rows above this one.</t>
  </si>
  <si>
    <t>There are 2 worksheets in this workbook. 
Gantt Chart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</si>
  <si>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Data Loss Description</t>
  </si>
  <si>
    <t>Start Date</t>
  </si>
  <si>
    <t>End Date</t>
  </si>
  <si>
    <t>Colorado Twins Study</t>
  </si>
  <si>
    <t>University of Colorado-Boulder and University of Minnesota</t>
  </si>
  <si>
    <t>Deployed BIS-BAS, Friends, Life Events 2, UPPS-P, PANAS and Stress surveys to production server. Updated existing surveys on the production server.</t>
  </si>
  <si>
    <t>PANAS and Stress 2 surveys deployed to production server</t>
  </si>
  <si>
    <t>Outdated EF surveys removed from production</t>
  </si>
  <si>
    <t>Checking In 3 survey deployed to production server</t>
  </si>
  <si>
    <t>EF Surveys were released</t>
  </si>
  <si>
    <t>Adjusting to COVID-19 survey deployed to production server</t>
  </si>
  <si>
    <t>CoTwins servers went down: GCP Deprecated the use of python2 SQL package</t>
  </si>
  <si>
    <t xml:space="preserve">CoTwins servers went back online: Switched protocols from "mysql+gaedbms" to "mysql+mysqldb"
</t>
  </si>
  <si>
    <t>No. of Days</t>
  </si>
  <si>
    <t>Surveys</t>
  </si>
  <si>
    <t>EF</t>
  </si>
  <si>
    <t>Server</t>
  </si>
  <si>
    <t>New iOS App update was released.</t>
  </si>
  <si>
    <t>% of Study</t>
  </si>
  <si>
    <t>EF Surveys were erroneously released and then withdrawn</t>
  </si>
  <si>
    <t>Total Study Days</t>
  </si>
  <si>
    <t>Study Start Date</t>
  </si>
  <si>
    <t>Today</t>
  </si>
  <si>
    <t>Location</t>
  </si>
  <si>
    <t>Android users location not working</t>
  </si>
  <si>
    <t>Data Impact Records</t>
  </si>
  <si>
    <t>Released image acquisition feature</t>
  </si>
  <si>
    <t>Scrolled year:</t>
  </si>
  <si>
    <t>Insert new rows above this one</t>
  </si>
  <si>
    <t>•  Modify the number format</t>
  </si>
  <si>
    <t>•  Set min/max bounds</t>
  </si>
  <si>
    <t>•  Reverse the direction</t>
  </si>
  <si>
    <t>Format the Vertical Axis To …</t>
  </si>
  <si>
    <t>•  To print, select the chart then press Ctrl+p</t>
  </si>
  <si>
    <t>•  Enter a position between -100 and 100</t>
  </si>
  <si>
    <t>•  Avoid leaving the labels blank</t>
  </si>
  <si>
    <t>•  Events do not need to be listed in chronological order</t>
  </si>
  <si>
    <t>Created as an X-Y Scatter Chart</t>
  </si>
  <si>
    <t>https://www.vertex42.com/ExcelTemplates/vertical-timeline.html</t>
  </si>
  <si>
    <t>VERTICAL TIMELINE BY VERTEX42.COM</t>
  </si>
  <si>
    <t>Position</t>
  </si>
  <si>
    <t>Label</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</si>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</sst>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d"/>
  </numFmts>
  <fonts count="38" x14ac:knownFonts="1">
    <font>
      <sz val="11"/>
      <color theme="1"/>
      <name val="Calibri"/>
      <family val="2"/>
      <scheme val="minor"/>
    </font>
    <font>
      <sz val="10"/>
      <name val="Calibri"/>
      <family val="2"/>
      <scheme val="minor"/>
    </font>
    <font>
      <u/>
      <sz val="11"/>
      <color indexed="12"/>
      <name val="Arial"/>
      <family val="2"/>
    </font>
    <font>
      <sz val="11"/>
      <color theme="1"/>
      <name val="Calibri"/>
      <family val="2"/>
      <scheme val="minor"/>
    </font>
    <font>
      <sz val="14"/>
      <color theme="1"/>
      <name val="Calibri"/>
      <family val="2"/>
      <scheme val="minor"/>
    </font>
    <font>
      <b/>
      <sz val="22"/>
      <color theme="1" tint="0.34998626667073579"/>
      <name val="Calibri"/>
      <family val="2"/>
      <scheme val="major"/>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sz val="11"/>
      <color theme="0"/>
      <name val="Times New Roman"/>
      <family val="1"/>
    </font>
    <font>
      <b/>
      <sz val="22"/>
      <color theme="1" tint="0.34998626667073579"/>
      <name val="Times New Roman"/>
      <family val="1"/>
    </font>
    <font>
      <b/>
      <sz val="20"/>
      <color theme="4" tint="-0.249977111117893"/>
      <name val="Times New Roman"/>
      <family val="1"/>
    </font>
    <font>
      <sz val="11"/>
      <color theme="1"/>
      <name val="Times New Roman"/>
      <family val="1"/>
    </font>
    <font>
      <sz val="10"/>
      <name val="Times New Roman"/>
      <family val="1"/>
    </font>
    <font>
      <sz val="14"/>
      <color theme="1"/>
      <name val="Times New Roman"/>
      <family val="1"/>
    </font>
    <font>
      <b/>
      <sz val="14"/>
      <color theme="0"/>
      <name val="Times New Roman"/>
      <family val="1"/>
    </font>
    <font>
      <b/>
      <sz val="14"/>
      <name val="Times New Roman"/>
      <family val="1"/>
    </font>
    <font>
      <sz val="10"/>
      <color theme="1"/>
      <name val="Times New Roman"/>
      <family val="1"/>
    </font>
    <font>
      <sz val="16"/>
      <color theme="1"/>
      <name val="Times New Roman"/>
      <family val="1"/>
    </font>
    <font>
      <sz val="10"/>
      <color theme="0"/>
      <name val="Times New Roman"/>
      <family val="1"/>
    </font>
    <font>
      <b/>
      <sz val="10"/>
      <color theme="0"/>
      <name val="Times New Roman"/>
      <family val="1"/>
    </font>
    <font>
      <sz val="11"/>
      <name val="Times New Roman"/>
      <family val="1"/>
    </font>
    <font>
      <b/>
      <sz val="11"/>
      <color theme="1" tint="0.499984740745262"/>
      <name val="Times New Roman"/>
      <family val="1"/>
    </font>
    <font>
      <sz val="10"/>
      <color theme="1" tint="0.499984740745262"/>
      <name val="Times New Roman"/>
      <family val="1"/>
    </font>
    <font>
      <sz val="10"/>
      <color rgb="FF000000"/>
      <name val="Times New Roman"/>
      <family val="1"/>
    </font>
    <font>
      <b/>
      <sz val="11"/>
      <color theme="1" tint="0.34998626667073579"/>
      <name val="Times New Roman"/>
      <family val="1"/>
    </font>
    <font>
      <sz val="10"/>
      <color rgb="FF000000"/>
      <name val="Times New Roman"/>
      <family val="1"/>
    </font>
    <font>
      <sz val="11"/>
      <color theme="1"/>
      <name val="Times New Roman"/>
      <family val="1"/>
    </font>
    <font>
      <sz val="11"/>
      <color theme="4" tint="-0.249977111117893"/>
      <name val="Calibri"/>
      <family val="2"/>
      <scheme val="minor"/>
    </font>
    <font>
      <b/>
      <sz val="11"/>
      <color theme="4" tint="-0.499984740745262"/>
      <name val="Calibri"/>
      <family val="2"/>
      <scheme val="minor"/>
    </font>
    <font>
      <sz val="10"/>
      <color theme="1"/>
      <name val="Calibri"/>
      <family val="2"/>
      <scheme val="minor"/>
    </font>
    <font>
      <b/>
      <i/>
      <sz val="10"/>
      <color theme="4" tint="-0.499984740745262"/>
      <name val="Calibri"/>
      <family val="2"/>
      <scheme val="minor"/>
    </font>
    <font>
      <b/>
      <sz val="10"/>
      <color theme="1" tint="0.34998626667073579"/>
      <name val="Calibri"/>
      <family val="2"/>
      <scheme val="minor"/>
    </font>
    <font>
      <b/>
      <sz val="10"/>
      <color theme="4" tint="-0.499984740745262"/>
      <name val="Calibri"/>
      <family val="2"/>
      <scheme val="minor"/>
    </font>
    <font>
      <sz val="10"/>
      <color theme="1" tint="0.499984740745262"/>
      <name val="Calibri"/>
      <family val="2"/>
      <scheme val="minor"/>
    </font>
    <font>
      <u/>
      <sz val="11"/>
      <color rgb="FF0000FF"/>
      <name val="Arial"/>
      <family val="2"/>
    </font>
    <font>
      <b/>
      <sz val="11"/>
      <color theme="1" tint="0.34998626667073579"/>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6"/>
      </patternFill>
    </fill>
    <fill>
      <patternFill patternType="solid">
        <fgColor theme="2" tint="-9.9978637043366805E-2"/>
        <bgColor indexed="64"/>
      </patternFill>
    </fill>
    <fill>
      <patternFill patternType="solid">
        <fgColor theme="4"/>
        <bgColor indexed="64"/>
      </patternFill>
    </fill>
    <fill>
      <patternFill patternType="solid">
        <fgColor theme="6"/>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249977111117893"/>
        <bgColor indexed="64"/>
      </patternFill>
    </fill>
  </fills>
  <borders count="1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right/>
      <top/>
      <bottom style="medium">
        <color theme="0" tint="-0.14996795556505021"/>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0" tint="-0.14993743705557422"/>
      </left>
      <right style="thin">
        <color theme="0" tint="-0.14993743705557422"/>
      </right>
      <top style="medium">
        <color theme="0" tint="-0.1499679555650502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
    <xf numFmtId="0" fontId="0" fillId="0" borderId="0"/>
    <xf numFmtId="0" fontId="2" fillId="0" borderId="0" applyNumberFormat="0" applyFill="0" applyBorder="0" applyAlignment="0" applyProtection="0">
      <alignment vertical="top"/>
      <protection locked="0"/>
    </xf>
    <xf numFmtId="9" fontId="3" fillId="0" borderId="0" applyFont="0" applyFill="0" applyBorder="0" applyProtection="0">
      <alignment horizontal="center" vertical="center"/>
    </xf>
    <xf numFmtId="0" fontId="9" fillId="0" borderId="0"/>
    <xf numFmtId="43" fontId="3" fillId="0" borderId="1" applyFont="0" applyFill="0" applyAlignment="0" applyProtection="0"/>
    <xf numFmtId="0" fontId="5" fillId="0" borderId="0" applyNumberFormat="0" applyFill="0" applyBorder="0" applyAlignment="0" applyProtection="0"/>
    <xf numFmtId="0" fontId="4" fillId="0" borderId="0" applyNumberFormat="0" applyFill="0" applyAlignment="0" applyProtection="0"/>
    <xf numFmtId="0" fontId="4" fillId="0" borderId="0" applyNumberFormat="0" applyFill="0" applyProtection="0">
      <alignment vertical="top"/>
    </xf>
    <xf numFmtId="0" fontId="3" fillId="0" borderId="0" applyNumberFormat="0" applyFill="0" applyProtection="0">
      <alignment horizontal="right" vertical="center" indent="1"/>
    </xf>
    <xf numFmtId="14" fontId="3" fillId="0" borderId="0" applyFont="0" applyFill="0" applyBorder="0">
      <alignment horizontal="center" vertical="center"/>
    </xf>
    <xf numFmtId="37" fontId="3" fillId="0" borderId="0" applyFont="0" applyFill="0" applyBorder="0" applyProtection="0">
      <alignment horizontal="center" vertical="center"/>
    </xf>
    <xf numFmtId="0" fontId="9" fillId="5" borderId="0" applyNumberFormat="0" applyBorder="0" applyAlignment="0" applyProtection="0"/>
    <xf numFmtId="0" fontId="3" fillId="0" borderId="0"/>
    <xf numFmtId="0" fontId="36" fillId="0" borderId="0" applyNumberFormat="0" applyFill="0" applyBorder="0" applyAlignment="0" applyProtection="0"/>
  </cellStyleXfs>
  <cellXfs count="98">
    <xf numFmtId="0" fontId="0" fillId="0" borderId="0" xfId="0"/>
    <xf numFmtId="0" fontId="1" fillId="0" borderId="0" xfId="0" applyFont="1"/>
    <xf numFmtId="0" fontId="6" fillId="0" borderId="0" xfId="0" applyFont="1"/>
    <xf numFmtId="0" fontId="1" fillId="0" borderId="0" xfId="0" applyFont="1" applyAlignment="1">
      <alignment vertical="top"/>
    </xf>
    <xf numFmtId="0" fontId="8" fillId="0" borderId="0" xfId="0" applyFont="1" applyAlignment="1">
      <alignment vertical="center"/>
    </xf>
    <xf numFmtId="0" fontId="7" fillId="0" borderId="0" xfId="0" applyFont="1" applyAlignment="1">
      <alignment horizontal="left" vertical="top" wrapText="1" indent="1"/>
    </xf>
    <xf numFmtId="0" fontId="0" fillId="0" borderId="0" xfId="0" applyAlignment="1">
      <alignment vertical="top" wrapText="1"/>
    </xf>
    <xf numFmtId="0" fontId="10" fillId="0" borderId="0" xfId="3" applyFont="1" applyAlignment="1">
      <alignment wrapText="1"/>
    </xf>
    <xf numFmtId="0" fontId="11" fillId="0" borderId="0" xfId="5" applyFont="1" applyAlignment="1">
      <alignment horizontal="left"/>
    </xf>
    <xf numFmtId="0" fontId="12" fillId="0" borderId="0" xfId="0" applyFont="1" applyAlignment="1">
      <alignment horizontal="left"/>
    </xf>
    <xf numFmtId="0" fontId="13" fillId="0" borderId="0" xfId="0" applyFont="1"/>
    <xf numFmtId="0" fontId="15" fillId="0" borderId="0" xfId="7" applyFont="1" applyAlignment="1"/>
    <xf numFmtId="0" fontId="14" fillId="0" borderId="0" xfId="0" applyFont="1"/>
    <xf numFmtId="0" fontId="15" fillId="0" borderId="0" xfId="6" applyFont="1"/>
    <xf numFmtId="0" fontId="18" fillId="0" borderId="0" xfId="7" applyFont="1" applyAlignment="1">
      <alignment vertical="top" wrapText="1"/>
    </xf>
    <xf numFmtId="0" fontId="19" fillId="0" borderId="0" xfId="0" applyFont="1"/>
    <xf numFmtId="164" fontId="20" fillId="3" borderId="2" xfId="0" applyNumberFormat="1" applyFont="1" applyFill="1" applyBorder="1" applyAlignment="1">
      <alignment horizontal="center" vertical="center"/>
    </xf>
    <xf numFmtId="164" fontId="20" fillId="3" borderId="0" xfId="0" applyNumberFormat="1" applyFont="1" applyFill="1" applyBorder="1" applyAlignment="1">
      <alignment horizontal="center" vertical="center"/>
    </xf>
    <xf numFmtId="164" fontId="20" fillId="3" borderId="3" xfId="0" applyNumberFormat="1" applyFont="1" applyFill="1" applyBorder="1" applyAlignment="1">
      <alignment horizontal="center" vertical="center"/>
    </xf>
    <xf numFmtId="0" fontId="13" fillId="0" borderId="0" xfId="0" applyFont="1" applyBorder="1"/>
    <xf numFmtId="164" fontId="14" fillId="3" borderId="2" xfId="0" applyNumberFormat="1" applyFont="1" applyFill="1" applyBorder="1" applyAlignment="1">
      <alignment horizontal="center" vertical="center"/>
    </xf>
    <xf numFmtId="164" fontId="14" fillId="3" borderId="0" xfId="0" applyNumberFormat="1" applyFont="1" applyFill="1" applyBorder="1" applyAlignment="1">
      <alignment horizontal="center" vertical="center"/>
    </xf>
    <xf numFmtId="164" fontId="14" fillId="3" borderId="3" xfId="0" applyNumberFormat="1" applyFont="1" applyFill="1" applyBorder="1" applyAlignment="1">
      <alignment horizontal="center" vertical="center"/>
    </xf>
    <xf numFmtId="0" fontId="13" fillId="0" borderId="0" xfId="0" applyFont="1" applyFill="1" applyBorder="1" applyAlignment="1">
      <alignment horizontal="left" vertical="center" indent="1"/>
    </xf>
    <xf numFmtId="0" fontId="13" fillId="0" borderId="0"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0" fillId="3" borderId="4" xfId="0" applyFont="1" applyFill="1" applyBorder="1" applyAlignment="1">
      <alignment horizontal="center" vertical="center" shrinkToFit="1"/>
    </xf>
    <xf numFmtId="0" fontId="10" fillId="0" borderId="0" xfId="3" applyFont="1"/>
    <xf numFmtId="0" fontId="13" fillId="0" borderId="0" xfId="0" applyFont="1" applyFill="1" applyBorder="1" applyAlignment="1">
      <alignment horizontal="left" wrapText="1" indent="2"/>
    </xf>
    <xf numFmtId="9" fontId="13" fillId="0" borderId="0" xfId="2" applyFont="1" applyFill="1" applyBorder="1">
      <alignment horizontal="center" vertical="center"/>
    </xf>
    <xf numFmtId="14" fontId="13" fillId="0" borderId="0" xfId="9" applyFont="1" applyFill="1" applyBorder="1">
      <alignment horizontal="center" vertical="center"/>
    </xf>
    <xf numFmtId="0" fontId="13" fillId="0" borderId="7" xfId="0" applyFont="1" applyBorder="1" applyAlignment="1">
      <alignment vertical="center"/>
    </xf>
    <xf numFmtId="0" fontId="13" fillId="0" borderId="0" xfId="0" applyFont="1" applyFill="1" applyBorder="1" applyAlignment="1">
      <alignment horizontal="center" vertical="center"/>
    </xf>
    <xf numFmtId="0" fontId="22" fillId="0" borderId="0" xfId="0"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vertical="center"/>
    </xf>
    <xf numFmtId="0" fontId="13" fillId="2" borderId="0" xfId="0" applyFont="1" applyFill="1"/>
    <xf numFmtId="0" fontId="13" fillId="2" borderId="0" xfId="0" applyFont="1" applyFill="1" applyAlignment="1">
      <alignment horizontal="center"/>
    </xf>
    <xf numFmtId="0" fontId="22" fillId="2" borderId="5" xfId="0" applyNumberFormat="1" applyFont="1" applyFill="1" applyBorder="1" applyAlignment="1">
      <alignment horizontal="center" vertical="center"/>
    </xf>
    <xf numFmtId="0" fontId="23" fillId="0" borderId="0" xfId="0" applyFont="1"/>
    <xf numFmtId="0" fontId="13" fillId="0" borderId="0" xfId="0" applyFont="1" applyAlignment="1">
      <alignment horizontal="center"/>
    </xf>
    <xf numFmtId="0" fontId="13" fillId="0" borderId="0" xfId="0" applyFont="1" applyAlignment="1">
      <alignment horizontal="right" vertical="center"/>
    </xf>
    <xf numFmtId="0" fontId="24" fillId="0" borderId="0" xfId="1" applyFont="1" applyAlignment="1" applyProtection="1"/>
    <xf numFmtId="0" fontId="25" fillId="11" borderId="8" xfId="12" applyFont="1" applyFill="1" applyBorder="1" applyAlignment="1">
      <alignment horizontal="left" vertical="center" wrapText="1" indent="1" readingOrder="1"/>
    </xf>
    <xf numFmtId="0" fontId="26" fillId="0" borderId="0" xfId="5" applyFont="1" applyAlignment="1">
      <alignment horizontal="left" wrapText="1"/>
    </xf>
    <xf numFmtId="0" fontId="13" fillId="0" borderId="0" xfId="6" applyFont="1" applyAlignment="1">
      <alignment wrapText="1"/>
    </xf>
    <xf numFmtId="0" fontId="13" fillId="0" borderId="0" xfId="7" applyFont="1" applyAlignment="1">
      <alignment vertical="top" wrapText="1"/>
    </xf>
    <xf numFmtId="0" fontId="13" fillId="0" borderId="0" xfId="0" applyFont="1" applyAlignment="1">
      <alignment wrapText="1"/>
    </xf>
    <xf numFmtId="0" fontId="13" fillId="0" borderId="0" xfId="0" applyFont="1" applyBorder="1" applyAlignment="1">
      <alignment wrapText="1"/>
    </xf>
    <xf numFmtId="9" fontId="13" fillId="0" borderId="0" xfId="2" applyFont="1" applyFill="1" applyBorder="1" applyAlignment="1">
      <alignment horizontal="center" vertical="center" wrapText="1"/>
    </xf>
    <xf numFmtId="0" fontId="13" fillId="2" borderId="0" xfId="0" applyFont="1" applyFill="1" applyAlignment="1">
      <alignment wrapText="1"/>
    </xf>
    <xf numFmtId="0" fontId="25" fillId="11" borderId="8" xfId="12" applyFont="1" applyFill="1" applyBorder="1" applyAlignment="1">
      <alignment vertical="center" wrapText="1"/>
    </xf>
    <xf numFmtId="2" fontId="13" fillId="0" borderId="0" xfId="0" applyNumberFormat="1" applyFont="1" applyFill="1" applyBorder="1" applyAlignment="1">
      <alignment horizontal="center" vertical="center" wrapText="1"/>
    </xf>
    <xf numFmtId="14" fontId="14" fillId="0" borderId="0" xfId="0" applyNumberFormat="1" applyFont="1" applyAlignment="1">
      <alignment horizontal="center" vertical="center"/>
    </xf>
    <xf numFmtId="14" fontId="13" fillId="0" borderId="0" xfId="0" applyNumberFormat="1" applyFont="1"/>
    <xf numFmtId="14" fontId="13" fillId="0" borderId="0" xfId="0" applyNumberFormat="1" applyFont="1" applyBorder="1"/>
    <xf numFmtId="14" fontId="13" fillId="0" borderId="0" xfId="0" applyNumberFormat="1" applyFont="1" applyFill="1" applyBorder="1" applyAlignment="1">
      <alignment horizontal="center" vertical="center" wrapText="1"/>
    </xf>
    <xf numFmtId="14" fontId="13" fillId="0" borderId="0" xfId="10" applyNumberFormat="1" applyFont="1" applyFill="1" applyBorder="1">
      <alignment horizontal="center" vertical="center"/>
    </xf>
    <xf numFmtId="14" fontId="13" fillId="2" borderId="0" xfId="0" applyNumberFormat="1" applyFont="1" applyFill="1"/>
    <xf numFmtId="14" fontId="10" fillId="0" borderId="0" xfId="0" applyNumberFormat="1" applyFont="1" applyAlignment="1">
      <alignment horizontal="center"/>
    </xf>
    <xf numFmtId="2" fontId="13" fillId="0" borderId="0" xfId="2" applyNumberFormat="1" applyFont="1" applyFill="1" applyBorder="1">
      <alignment horizontal="center" vertical="center"/>
    </xf>
    <xf numFmtId="0" fontId="13" fillId="0" borderId="0" xfId="8" applyFont="1" applyBorder="1">
      <alignment horizontal="right" vertical="center" indent="1"/>
    </xf>
    <xf numFmtId="14" fontId="13" fillId="0" borderId="0" xfId="2" applyNumberFormat="1" applyFont="1" applyFill="1" applyBorder="1">
      <alignment horizontal="center" vertical="center"/>
    </xf>
    <xf numFmtId="14" fontId="13" fillId="0" borderId="0" xfId="8" applyNumberFormat="1" applyFont="1" applyBorder="1">
      <alignment horizontal="right" vertical="center" indent="1"/>
    </xf>
    <xf numFmtId="0" fontId="13" fillId="0" borderId="0" xfId="0" applyFont="1" applyBorder="1"/>
    <xf numFmtId="0" fontId="28" fillId="0" borderId="0" xfId="0" applyFont="1" applyFill="1" applyBorder="1" applyAlignment="1">
      <alignment horizontal="center" vertical="center" wrapText="1"/>
    </xf>
    <xf numFmtId="14" fontId="28" fillId="0" borderId="0" xfId="9" applyFont="1" applyFill="1" applyBorder="1">
      <alignment horizontal="center" vertical="center"/>
    </xf>
    <xf numFmtId="14" fontId="28" fillId="0" borderId="0" xfId="10" applyNumberFormat="1" applyFont="1" applyFill="1" applyBorder="1">
      <alignment horizontal="center" vertical="center"/>
    </xf>
    <xf numFmtId="0" fontId="27" fillId="11" borderId="8" xfId="12" applyFont="1" applyFill="1" applyBorder="1" applyAlignment="1">
      <alignment horizontal="left" vertical="center" wrapText="1" indent="2"/>
    </xf>
    <xf numFmtId="1" fontId="13" fillId="0" borderId="0" xfId="2" applyNumberFormat="1" applyFont="1" applyFill="1" applyBorder="1">
      <alignment horizontal="center" vertical="center"/>
    </xf>
    <xf numFmtId="0" fontId="13" fillId="0" borderId="0" xfId="0" applyFont="1" applyBorder="1" applyAlignment="1"/>
    <xf numFmtId="0" fontId="13" fillId="0" borderId="0" xfId="8" applyFont="1" applyAlignment="1">
      <alignment vertical="center"/>
    </xf>
    <xf numFmtId="0" fontId="13" fillId="0" borderId="9" xfId="0" applyFont="1" applyBorder="1"/>
    <xf numFmtId="0" fontId="13" fillId="0" borderId="0" xfId="0" applyFont="1" applyBorder="1" applyAlignment="1">
      <alignment horizontal="center"/>
    </xf>
    <xf numFmtId="0" fontId="13" fillId="0" borderId="9" xfId="0" applyNumberFormat="1" applyFont="1" applyBorder="1" applyAlignment="1">
      <alignment horizontal="center" vertical="center"/>
    </xf>
    <xf numFmtId="0" fontId="0" fillId="0" borderId="0" xfId="0" applyAlignment="1">
      <alignment vertical="center"/>
    </xf>
    <xf numFmtId="0" fontId="29" fillId="0" borderId="0" xfId="0" applyFont="1" applyAlignment="1">
      <alignment vertical="center"/>
    </xf>
    <xf numFmtId="0" fontId="30" fillId="0" borderId="0" xfId="0" applyFont="1"/>
    <xf numFmtId="0" fontId="31" fillId="12" borderId="0" xfId="0" applyFont="1" applyFill="1" applyAlignment="1">
      <alignment horizontal="center" vertical="center"/>
    </xf>
    <xf numFmtId="14" fontId="32" fillId="12" borderId="0" xfId="0" applyNumberFormat="1" applyFont="1" applyFill="1" applyAlignment="1">
      <alignment horizontal="left" vertical="center"/>
    </xf>
    <xf numFmtId="0" fontId="33" fillId="12" borderId="0" xfId="0" applyNumberFormat="1" applyFont="1" applyFill="1" applyAlignment="1">
      <alignment horizontal="center" vertical="center"/>
    </xf>
    <xf numFmtId="14" fontId="34" fillId="12" borderId="8" xfId="0" applyNumberFormat="1" applyFont="1" applyFill="1" applyBorder="1" applyAlignment="1">
      <alignment horizontal="left" vertical="center"/>
    </xf>
    <xf numFmtId="0" fontId="31" fillId="0" borderId="0" xfId="0" applyNumberFormat="1" applyFont="1" applyAlignment="1">
      <alignment horizontal="center" vertical="center"/>
    </xf>
    <xf numFmtId="14" fontId="34" fillId="11" borderId="8" xfId="12" applyNumberFormat="1" applyFont="1" applyFill="1" applyBorder="1" applyAlignment="1">
      <alignment horizontal="left" vertical="center"/>
    </xf>
    <xf numFmtId="0" fontId="33" fillId="0" borderId="0" xfId="9" applyNumberFormat="1" applyFont="1" applyFill="1" applyBorder="1" applyAlignment="1">
      <alignment horizontal="center" vertical="center"/>
    </xf>
    <xf numFmtId="0" fontId="31" fillId="0" borderId="0" xfId="0" applyFont="1" applyAlignment="1">
      <alignment horizontal="center" vertical="center"/>
    </xf>
    <xf numFmtId="0" fontId="13" fillId="0" borderId="0" xfId="9" applyNumberFormat="1" applyFont="1" applyFill="1" applyBorder="1">
      <alignment horizontal="center" vertical="center"/>
    </xf>
    <xf numFmtId="0" fontId="35" fillId="0" borderId="0" xfId="0" applyFont="1" applyAlignment="1">
      <alignment horizontal="left" vertical="top"/>
    </xf>
    <xf numFmtId="0" fontId="37" fillId="0" borderId="0" xfId="13" applyFont="1" applyAlignment="1">
      <alignment vertical="center"/>
    </xf>
    <xf numFmtId="0" fontId="25" fillId="11" borderId="0" xfId="12" applyFont="1" applyFill="1" applyBorder="1" applyAlignment="1">
      <alignment horizontal="left" vertical="center" wrapText="1" indent="1" readingOrder="1"/>
    </xf>
    <xf numFmtId="0" fontId="4" fillId="13" borderId="0" xfId="0" applyFont="1" applyFill="1" applyAlignment="1">
      <alignment horizontal="center" vertical="top"/>
    </xf>
    <xf numFmtId="0" fontId="16" fillId="9" borderId="0" xfId="0" applyFont="1" applyFill="1" applyAlignment="1">
      <alignment horizontal="center" vertical="center"/>
    </xf>
    <xf numFmtId="0" fontId="17" fillId="6" borderId="0" xfId="0" applyFont="1" applyFill="1" applyAlignment="1">
      <alignment horizontal="center" vertical="center"/>
    </xf>
    <xf numFmtId="14" fontId="13" fillId="0" borderId="10" xfId="9" applyFont="1" applyBorder="1">
      <alignment horizontal="center" vertical="center"/>
    </xf>
    <xf numFmtId="14" fontId="13" fillId="0" borderId="11" xfId="9" applyFont="1" applyBorder="1">
      <alignment horizontal="center" vertical="center"/>
    </xf>
    <xf numFmtId="0" fontId="16" fillId="7" borderId="0" xfId="11" applyFont="1" applyFill="1" applyAlignment="1">
      <alignment horizontal="center" vertical="center"/>
    </xf>
    <xf numFmtId="0" fontId="17" fillId="8" borderId="0" xfId="0" applyFont="1" applyFill="1" applyAlignment="1">
      <alignment horizontal="center" vertical="center"/>
    </xf>
    <xf numFmtId="0" fontId="16" fillId="10" borderId="0" xfId="0" applyFont="1" applyFill="1" applyAlignment="1">
      <alignment horizontal="center" vertical="center"/>
    </xf>
  </cellXfs>
  <cellStyles count="14">
    <cellStyle name="Accent3" xfId="11" builtinId="37"/>
    <cellStyle name="Comma" xfId="4" builtinId="3" customBuiltin="1"/>
    <cellStyle name="Comma [0]" xfId="10" builtinId="6" customBuiltin="1"/>
    <cellStyle name="Date" xfId="9"/>
    <cellStyle name="Heading 1" xfId="6" builtinId="16" customBuiltin="1"/>
    <cellStyle name="Heading 2" xfId="7" builtinId="17" customBuiltin="1"/>
    <cellStyle name="Heading 3" xfId="8" builtinId="18" customBuiltin="1"/>
    <cellStyle name="Hyperlink" xfId="1" builtinId="8" customBuiltin="1"/>
    <cellStyle name="Hyperlink 2" xfId="13"/>
    <cellStyle name="Normal" xfId="0" builtinId="0"/>
    <cellStyle name="Normal 2" xfId="12"/>
    <cellStyle name="Percent" xfId="2" builtinId="5" customBuiltin="1"/>
    <cellStyle name="Title" xfId="5" builtinId="15" customBuiltin="1"/>
    <cellStyle name="zHiddenText" xfId="3"/>
  </cellStyles>
  <dxfs count="52">
    <dxf>
      <font>
        <strike val="0"/>
        <outline val="0"/>
        <shadow val="0"/>
        <u val="none"/>
        <vertAlign val="baseline"/>
        <name val="Times New Roman"/>
        <scheme val="none"/>
      </font>
      <numFmt numFmtId="19" formatCode="m/d/yyyy"/>
    </dxf>
    <dxf>
      <font>
        <strike val="0"/>
        <outline val="0"/>
        <shadow val="0"/>
        <u val="none"/>
        <vertAlign val="baseline"/>
        <name val="Times New Roman"/>
        <scheme val="none"/>
      </font>
    </dxf>
    <dxf>
      <font>
        <b val="0"/>
        <i val="0"/>
        <strike val="0"/>
        <condense val="0"/>
        <extend val="0"/>
        <outline val="0"/>
        <shadow val="0"/>
        <u val="none"/>
        <vertAlign val="baseline"/>
        <sz val="11"/>
        <color theme="1"/>
        <name val="Times New Roman"/>
        <scheme val="none"/>
      </font>
      <numFmt numFmtId="2" formatCode="0.00"/>
      <fill>
        <patternFill patternType="none">
          <fgColor indexed="64"/>
          <bgColor indexed="65"/>
        </patternFill>
      </fill>
    </dxf>
    <dxf>
      <font>
        <b val="0"/>
        <i val="0"/>
        <strike val="0"/>
        <condense val="0"/>
        <extend val="0"/>
        <outline val="0"/>
        <shadow val="0"/>
        <u val="none"/>
        <vertAlign val="baseline"/>
        <sz val="11"/>
        <color theme="1"/>
        <name val="Times New Roman"/>
        <scheme val="none"/>
      </font>
      <numFmt numFmtId="19" formatCode="m/d/yyyy"/>
      <fill>
        <patternFill patternType="none">
          <fgColor indexed="64"/>
          <bgColor indexed="65"/>
        </patternFill>
      </fill>
    </dxf>
    <dxf>
      <font>
        <b val="0"/>
        <i val="0"/>
        <strike val="0"/>
        <condense val="0"/>
        <extend val="0"/>
        <outline val="0"/>
        <shadow val="0"/>
        <u val="none"/>
        <vertAlign val="baseline"/>
        <sz val="11"/>
        <color theme="1"/>
        <name val="Times New Roman"/>
        <scheme val="none"/>
      </font>
      <numFmt numFmtId="19" formatCode="m/d/yyyy"/>
      <fill>
        <patternFill patternType="none">
          <fgColor indexed="64"/>
          <bgColor indexed="65"/>
        </patternFill>
      </fill>
    </dxf>
    <dxf>
      <font>
        <strike val="0"/>
        <outline val="0"/>
        <shadow val="0"/>
        <u val="none"/>
        <vertAlign val="baseline"/>
        <name val="Times New Roman"/>
        <scheme val="none"/>
      </font>
      <numFmt numFmtId="13" formatCode="0%"/>
    </dxf>
    <dxf>
      <font>
        <strike val="0"/>
        <outline val="0"/>
        <shadow val="0"/>
        <u val="none"/>
        <vertAlign val="baseline"/>
        <name val="Times New Roman"/>
        <scheme val="none"/>
      </font>
      <numFmt numFmtId="0" formatCode="General"/>
      <alignment horizontal="center" vertical="center" textRotation="0" indent="0" justifyLastLine="0" shrinkToFit="0" readingOrder="0"/>
    </dxf>
    <dxf>
      <font>
        <strike val="0"/>
        <outline val="0"/>
        <shadow val="0"/>
        <u val="none"/>
        <vertAlign val="baseline"/>
        <sz val="11"/>
        <name val="Times New Roman"/>
        <scheme val="none"/>
      </font>
      <alignment horizontal="center" vertical="center" textRotation="0" wrapText="1" indent="0" justifyLastLine="0" shrinkToFit="0" readingOrder="0"/>
    </dxf>
    <dxf>
      <font>
        <strike val="0"/>
        <outline val="0"/>
        <shadow val="0"/>
        <u val="none"/>
        <vertAlign val="baseline"/>
        <name val="Times New Roman"/>
        <scheme val="none"/>
      </font>
      <alignment horizontal="left" vertical="bottom" textRotation="0" wrapText="1" relativeIndent="1" justifyLastLine="0" shrinkToFit="0" readingOrder="0"/>
    </dxf>
    <dxf>
      <font>
        <strike val="0"/>
        <outline val="0"/>
        <shadow val="0"/>
        <u val="none"/>
        <vertAlign val="baseline"/>
        <name val="Times New Roman"/>
        <scheme val="none"/>
      </font>
    </dxf>
    <dxf>
      <font>
        <strike val="0"/>
        <outline val="0"/>
        <shadow val="0"/>
        <u val="none"/>
        <vertAlign val="baseline"/>
        <name val="Times New Roman"/>
        <scheme val="none"/>
      </font>
    </dxf>
    <dxf>
      <font>
        <color theme="0"/>
      </font>
      <fill>
        <patternFill patternType="solid">
          <bgColor theme="0"/>
        </patternFill>
      </fill>
    </dxf>
    <dxf>
      <font>
        <color theme="7" tint="0.79998168889431442"/>
      </font>
      <fill>
        <patternFill>
          <bgColor theme="7" tint="0.79998168889431442"/>
        </patternFill>
      </fill>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6" tint="0.59996337778862885"/>
        </patternFill>
      </fill>
      <border>
        <top style="thin">
          <color theme="0"/>
        </top>
        <bottom style="thin">
          <color theme="0"/>
        </bottom>
        <vertical/>
        <horizontal/>
      </border>
    </dxf>
    <dxf>
      <fill>
        <patternFill>
          <bgColor theme="6" tint="0.39994506668294322"/>
        </patternFill>
      </fill>
      <border>
        <top style="thin">
          <color theme="0"/>
        </top>
        <bottom style="thin">
          <color theme="0"/>
        </bottom>
      </border>
    </dxf>
    <dxf>
      <fill>
        <patternFill>
          <bgColor theme="6" tint="0.79998168889431442"/>
        </patternFill>
      </fill>
      <border>
        <top style="thin">
          <color theme="0"/>
        </top>
        <bottom style="thin">
          <color theme="0"/>
        </bottom>
      </border>
    </dxf>
    <dxf>
      <font>
        <b/>
        <i val="0"/>
        <color theme="0"/>
      </font>
      <border>
        <left style="thin">
          <color rgb="FFC00000"/>
        </left>
        <right style="thin">
          <color rgb="FFC00000"/>
        </right>
        <vertical/>
        <horizontal/>
      </border>
    </dxf>
    <dxf>
      <font>
        <strike val="0"/>
        <outline val="0"/>
        <shadow val="0"/>
        <u val="none"/>
        <vertAlign val="baseline"/>
        <sz val="10"/>
        <color theme="1"/>
        <name val="Calibri"/>
        <scheme val="minor"/>
      </font>
      <numFmt numFmtId="0" formatCode="General"/>
      <alignment horizontal="center" vertical="center" textRotation="0" wrapText="0" indent="0" justifyLastLine="0" shrinkToFit="0" readingOrder="0"/>
    </dxf>
    <dxf>
      <font>
        <b/>
        <strike val="0"/>
        <outline val="0"/>
        <shadow val="0"/>
        <u val="none"/>
        <vertAlign val="baseline"/>
        <sz val="10"/>
        <color theme="4" tint="-0.499984740745262"/>
        <name val="Calibri"/>
        <scheme val="minor"/>
      </font>
      <numFmt numFmtId="19" formatCode="m/d/yyyy"/>
      <alignment horizontal="left" vertical="center" textRotation="0" wrapText="0" indent="0" justifyLastLine="0" shrinkToFit="0" readingOrder="0"/>
    </dxf>
    <dxf>
      <font>
        <b/>
        <strike val="0"/>
        <outline val="0"/>
        <shadow val="0"/>
        <u val="none"/>
        <vertAlign val="baseline"/>
        <sz val="10"/>
        <color theme="1" tint="0.34998626667073579"/>
        <name val="Calibri"/>
        <scheme val="minor"/>
      </font>
      <numFmt numFmtId="0" formatCode="General"/>
      <alignment horizontal="center" vertical="center" textRotation="0" wrapText="0" indent="0" justifyLastLine="0" shrinkToFit="0" readingOrder="0"/>
    </dxf>
    <dxf>
      <font>
        <strike val="0"/>
        <outline val="0"/>
        <shadow val="0"/>
        <u val="none"/>
        <vertAlign val="baseline"/>
        <sz val="12"/>
        <color rgb="FF000000"/>
        <name val="Calibri"/>
        <scheme val="none"/>
      </font>
      <alignment vertical="center" textRotation="0" wrapText="0" indent="0" justifyLastLine="0" shrinkToFit="0" readingOrder="0"/>
    </dxf>
    <dxf>
      <font>
        <strike val="0"/>
        <outline val="0"/>
        <shadow val="0"/>
        <u val="none"/>
        <vertAlign val="baseline"/>
        <sz val="14"/>
        <color theme="1"/>
        <name val="Calibri"/>
        <scheme val="minor"/>
      </font>
      <fill>
        <patternFill patternType="solid">
          <fgColor indexed="64"/>
          <bgColor theme="4" tint="-0.249977111117893"/>
        </patternFill>
      </fill>
      <alignment horizontal="center" vertical="top" textRotation="0" wrapText="0" indent="0" justifyLastLine="0" shrinkToFit="0" readingOrder="0"/>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border>
        <bottom style="thin">
          <color theme="4" tint="-0.24994659260841701"/>
        </bottom>
      </border>
    </dxf>
    <dxf>
      <border diagonalUp="0" diagonalDown="0">
        <left/>
        <right/>
        <top/>
        <bottom/>
        <vertical/>
        <horizontal/>
      </border>
    </dxf>
    <dxf>
      <border diagonalUp="0" diagonalDown="0">
        <left/>
        <right/>
        <top/>
        <bottom/>
        <vertical/>
        <horizontal/>
      </border>
    </dxf>
    <dxf>
      <border diagonalUp="0" diagonalDown="0">
        <left/>
        <right/>
        <top style="hair">
          <color theme="1" tint="0.499984740745262"/>
        </top>
        <bottom style="hair">
          <color theme="1" tint="0.499984740745262"/>
        </bottom>
        <vertical/>
        <horizontal/>
      </border>
    </dxf>
    <dxf>
      <border diagonalUp="0" diagonalDown="0">
        <left/>
        <right/>
        <top style="hair">
          <color theme="1" tint="0.499984740745262"/>
        </top>
        <bottom style="hair">
          <color theme="1" tint="0.499984740745262"/>
        </bottom>
        <vertical/>
        <horizontal/>
      </border>
    </dxf>
    <dxf>
      <fill>
        <patternFill>
          <bgColor theme="4" tint="0.79998168889431442"/>
        </patternFill>
      </fill>
      <border diagonalUp="0" diagonalDown="0">
        <left/>
        <right/>
        <top/>
        <bottom style="thin">
          <color theme="4" tint="-0.24994659260841701"/>
        </bottom>
        <vertical/>
        <horizontal/>
      </border>
    </dxf>
    <dxf>
      <font>
        <b/>
        <i val="0"/>
        <color theme="0"/>
      </font>
      <fill>
        <patternFill>
          <bgColor theme="4" tint="-0.24994659260841701"/>
        </patternFill>
      </fill>
      <border diagonalUp="0" diagonalDown="0">
        <left/>
        <right/>
        <top/>
        <bottom/>
        <vertical/>
        <horizontal/>
      </border>
    </dxf>
    <dxf>
      <border diagonalUp="0" diagonalDown="0">
        <left/>
        <right/>
        <top/>
        <bottom/>
        <vertical/>
        <horizontal/>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3" defaultTableStyle="Gantt Table Style" defaultPivotStyle="PivotStyleLight16">
    <tableStyle name="Gantt Table Style" pivot="0" count="3">
      <tableStyleElement type="wholeTable" dxfId="51"/>
      <tableStyleElement type="headerRow" dxfId="50"/>
      <tableStyleElement type="firstRowStripe" dxfId="49"/>
    </tableStyle>
    <tableStyle name="Table Style 1" pivot="0" count="8">
      <tableStyleElement type="wholeTable" dxfId="48"/>
      <tableStyleElement type="headerRow" dxfId="47"/>
      <tableStyleElement type="totalRow" dxfId="46"/>
      <tableStyleElement type="firstRowStripe" dxfId="45"/>
      <tableStyleElement type="secondRowStripe" dxfId="44"/>
      <tableStyleElement type="firstColumnStripe" dxfId="43"/>
      <tableStyleElement type="secondColumnStripe" dxfId="42"/>
      <tableStyleElement type="lastTotalCell" dxfId="41"/>
    </tableStyle>
    <tableStyle name="ToDoList" pivot="0" count="9">
      <tableStyleElement type="wholeTable" dxfId="40"/>
      <tableStyleElement type="headerRow" dxfId="39"/>
      <tableStyleElement type="totalRow" dxfId="38"/>
      <tableStyleElement type="firstColumn" dxfId="37"/>
      <tableStyleElement type="lastColumn" dxfId="36"/>
      <tableStyleElement type="firstRowStripe" dxfId="35"/>
      <tableStyleElement type="secondRowStripe" dxfId="34"/>
      <tableStyleElement type="firstColumnStripe" dxfId="33"/>
      <tableStyleElement type="secondColumnStripe" dxfId="3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r>
              <a:rPr lang="en-US" sz="2000" b="1">
                <a:solidFill>
                  <a:sysClr val="windowText" lastClr="000000"/>
                </a:solidFill>
                <a:latin typeface="Times New Roman" panose="02020603050405020304" pitchFamily="18" charset="0"/>
                <a:cs typeface="Times New Roman" panose="02020603050405020304" pitchFamily="18" charset="0"/>
              </a:rPr>
              <a:t>Overview of CoTwins Data Impact</a:t>
            </a:r>
          </a:p>
        </c:rich>
      </c:tx>
      <c:layout>
        <c:manualLayout>
          <c:xMode val="edge"/>
          <c:yMode val="edge"/>
          <c:x val="0.26399386946284148"/>
          <c:y val="2.1984945344140187E-2"/>
        </c:manualLayout>
      </c:layout>
      <c:overlay val="1"/>
      <c:spPr>
        <a:noFill/>
        <a:ln>
          <a:noFill/>
        </a:ln>
        <a:effectLst/>
      </c:spPr>
      <c:txPr>
        <a:bodyPr rot="0" spcFirstLastPara="1" vertOverflow="ellipsis" vert="horz" wrap="square" anchor="ctr" anchorCtr="1"/>
        <a:lstStyle/>
        <a:p>
          <a:pPr>
            <a:defRPr sz="2800" b="1" i="0" u="none" strike="noStrike" kern="1200" spc="0" baseline="0">
              <a:solidFill>
                <a:sysClr val="windowText" lastClr="000000"/>
              </a:solidFill>
              <a:latin typeface="Times New Roman" panose="02020603050405020304" pitchFamily="18" charset="0"/>
              <a:ea typeface="+mn-ea"/>
              <a:cs typeface="Times New Roman" panose="02020603050405020304" pitchFamily="18" charset="0"/>
            </a:defRPr>
          </a:pPr>
          <a:endParaRPr lang="en-US"/>
        </a:p>
      </c:txPr>
    </c:title>
    <c:autoTitleDeleted val="0"/>
    <c:plotArea>
      <c:layout>
        <c:manualLayout>
          <c:layoutTarget val="inner"/>
          <c:xMode val="edge"/>
          <c:yMode val="edge"/>
          <c:x val="1.5724164018693502E-3"/>
          <c:y val="9.3551606582866265E-2"/>
          <c:w val="0.94933273681698893"/>
          <c:h val="0.8592809510851277"/>
        </c:manualLayout>
      </c:layout>
      <c:scatterChart>
        <c:scatterStyle val="lineMarker"/>
        <c:varyColors val="0"/>
        <c:ser>
          <c:idx val="0"/>
          <c:order val="0"/>
          <c:tx>
            <c:v>Events</c:v>
          </c:tx>
          <c:spPr>
            <a:ln w="25400" cap="rnd">
              <a:noFill/>
              <a:round/>
            </a:ln>
            <a:effectLst/>
          </c:spPr>
          <c:marker>
            <c:symbol val="square"/>
            <c:size val="10"/>
            <c:spPr>
              <a:solidFill>
                <a:srgbClr val="C00000"/>
              </a:solidFill>
              <a:ln w="9525">
                <a:noFill/>
              </a:ln>
              <a:effectLst/>
            </c:spPr>
          </c:marker>
          <c:dLbls>
            <c:dLbl>
              <c:idx val="0"/>
              <c:layout/>
              <c:tx>
                <c:rich>
                  <a:bodyPr/>
                  <a:lstStyle/>
                  <a:p>
                    <a:fld id="{D5C16C44-0F55-41F1-82BD-17299800C8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1F5-4E34-95CF-A46C96CAA4AD}"/>
                </c:ext>
              </c:extLst>
            </c:dLbl>
            <c:dLbl>
              <c:idx val="1"/>
              <c:layout>
                <c:manualLayout>
                  <c:x val="-0.13397058215097118"/>
                  <c:y val="-4.5326805797040549E-2"/>
                </c:manualLayout>
              </c:layout>
              <c:tx>
                <c:rich>
                  <a:bodyPr/>
                  <a:lstStyle/>
                  <a:p>
                    <a:fld id="{9DB75292-25AE-43EC-A4CE-A03F2CAB177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layout>
                    <c:manualLayout>
                      <c:w val="0.26794116430194215"/>
                      <c:h val="7.731169861272344E-2"/>
                    </c:manualLayout>
                  </c15:layout>
                  <c15:dlblFieldTable/>
                  <c15:showDataLabelsRange val="1"/>
                </c:ext>
                <c:ext xmlns:c16="http://schemas.microsoft.com/office/drawing/2014/chart" uri="{C3380CC4-5D6E-409C-BE32-E72D297353CC}">
                  <c16:uniqueId val="{00000001-71F5-4E34-95CF-A46C96CAA4AD}"/>
                </c:ext>
              </c:extLst>
            </c:dLbl>
            <c:dLbl>
              <c:idx val="2"/>
              <c:layout/>
              <c:tx>
                <c:rich>
                  <a:bodyPr/>
                  <a:lstStyle/>
                  <a:p>
                    <a:fld id="{A8E6A0B7-88C1-458B-8C11-E6E4F58543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1F5-4E34-95CF-A46C96CAA4AD}"/>
                </c:ext>
              </c:extLst>
            </c:dLbl>
            <c:dLbl>
              <c:idx val="3"/>
              <c:layout>
                <c:manualLayout>
                  <c:x val="-9.9542232917674667E-2"/>
                  <c:y val="2.8920382617282817E-2"/>
                </c:manualLayout>
              </c:layout>
              <c:tx>
                <c:rich>
                  <a:bodyPr/>
                  <a:lstStyle/>
                  <a:p>
                    <a:fld id="{9C51A02B-419A-4EA1-BC01-800203116BF6}"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71F5-4E34-95CF-A46C96CAA4AD}"/>
                </c:ext>
              </c:extLst>
            </c:dLbl>
            <c:dLbl>
              <c:idx val="4"/>
              <c:layout>
                <c:manualLayout>
                  <c:x val="-0.18390793100736036"/>
                  <c:y val="-2.3114307175912549E-2"/>
                </c:manualLayout>
              </c:layout>
              <c:tx>
                <c:rich>
                  <a:bodyPr/>
                  <a:lstStyle/>
                  <a:p>
                    <a:fld id="{8B41BD9A-1BE0-4C78-A20A-15E25A16474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4-71F5-4E34-95CF-A46C96CAA4AD}"/>
                </c:ext>
              </c:extLst>
            </c:dLbl>
            <c:dLbl>
              <c:idx val="5"/>
              <c:layout>
                <c:manualLayout>
                  <c:x val="-0.15859968783544845"/>
                  <c:y val="2.7586159802072772E-2"/>
                </c:manualLayout>
              </c:layout>
              <c:tx>
                <c:rich>
                  <a:bodyPr/>
                  <a:lstStyle/>
                  <a:p>
                    <a:fld id="{EEDCF245-C17A-4ED2-9E6B-5581BA70FE2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71F5-4E34-95CF-A46C96CAA4AD}"/>
                </c:ext>
              </c:extLst>
            </c:dLbl>
            <c:dLbl>
              <c:idx val="6"/>
              <c:layout/>
              <c:tx>
                <c:rich>
                  <a:bodyPr/>
                  <a:lstStyle/>
                  <a:p>
                    <a:fld id="{F0C87180-285F-4F96-8E22-8EFD360BA3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71F5-4E34-95CF-A46C96CAA4AD}"/>
                </c:ext>
              </c:extLst>
            </c:dLbl>
            <c:dLbl>
              <c:idx val="7"/>
              <c:layout>
                <c:manualLayout>
                  <c:x val="-8.6489835556660871E-2"/>
                  <c:y val="2.3583491356442353E-2"/>
                </c:manualLayout>
              </c:layout>
              <c:tx>
                <c:rich>
                  <a:bodyPr/>
                  <a:lstStyle/>
                  <a:p>
                    <a:fld id="{BB6655F8-1F41-47ED-9FC6-852E789D1070}"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7-71F5-4E34-95CF-A46C96CAA4AD}"/>
                </c:ext>
              </c:extLst>
            </c:dLbl>
            <c:dLbl>
              <c:idx val="8"/>
              <c:layout>
                <c:manualLayout>
                  <c:x val="-3.9048984737763137E-3"/>
                  <c:y val="-3.100964947760498E-3"/>
                </c:manualLayout>
              </c:layout>
              <c:tx>
                <c:rich>
                  <a:bodyPr/>
                  <a:lstStyle/>
                  <a:p>
                    <a:fld id="{E172C0B5-3A69-418A-A7FA-3BD6B1C6B113}"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71F5-4E34-95CF-A46C96CAA4AD}"/>
                </c:ext>
              </c:extLst>
            </c:dLbl>
            <c:dLbl>
              <c:idx val="9"/>
              <c:layout/>
              <c:tx>
                <c:rich>
                  <a:bodyPr/>
                  <a:lstStyle/>
                  <a:p>
                    <a:fld id="{0908DF24-ADC9-4ADF-A7E3-0C9EAD22A6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71F5-4E34-95CF-A46C96CAA4AD}"/>
                </c:ext>
              </c:extLst>
            </c:dLbl>
            <c:dLbl>
              <c:idx val="10"/>
              <c:layout>
                <c:manualLayout>
                  <c:x val="-0.18307398427174409"/>
                  <c:y val="-4.0440923870506844E-2"/>
                </c:manualLayout>
              </c:layout>
              <c:tx>
                <c:rich>
                  <a:bodyPr rot="0" spcFirstLastPara="1" vertOverflow="overflow" horzOverflow="overflow" vert="horz" wrap="square" lIns="38100" tIns="0" rIns="38100" bIns="0" anchor="ctr" anchorCtr="0">
                    <a:spAutoFit/>
                  </a:bodyPr>
                  <a:lstStyle/>
                  <a:p>
                    <a:pPr algn="ctr">
                      <a:defRPr sz="1000" b="0" i="0" u="none" strike="noStrike" kern="1200" baseline="0">
                        <a:solidFill>
                          <a:srgbClr val="002060"/>
                        </a:solidFill>
                        <a:latin typeface="Times New Roman" panose="02020603050405020304" pitchFamily="18" charset="0"/>
                        <a:ea typeface="+mn-ea"/>
                        <a:cs typeface="Times New Roman" panose="02020603050405020304" pitchFamily="18" charset="0"/>
                      </a:defRPr>
                    </a:pPr>
                    <a:fld id="{1371949B-91FA-4D1E-84E0-3B74CED68936}" type="CELLRANGE">
                      <a:rPr lang="en-US"/>
                      <a:pPr algn="ctr">
                        <a:defRPr sz="1000">
                          <a:solidFill>
                            <a:srgbClr val="002060"/>
                          </a:solidFill>
                          <a:latin typeface="Times New Roman" panose="02020603050405020304" pitchFamily="18" charset="0"/>
                          <a:cs typeface="Times New Roman" panose="02020603050405020304" pitchFamily="18" charset="0"/>
                        </a:defRPr>
                      </a:pPr>
                      <a:t>[CELLRANGE]</a:t>
                    </a:fld>
                    <a:endParaRPr lang="en-US"/>
                  </a:p>
                </c:rich>
              </c:tx>
              <c:spPr>
                <a:solidFill>
                  <a:schemeClr val="bg1">
                    <a:alpha val="72000"/>
                  </a:schemeClr>
                </a:solidFill>
                <a:ln>
                  <a:noFill/>
                </a:ln>
                <a:effectLst/>
              </c:spPr>
              <c:txPr>
                <a:bodyPr rot="0" spcFirstLastPara="1" vertOverflow="overflow" horzOverflow="overflow" vert="horz" wrap="square" lIns="38100" tIns="0" rIns="38100" bIns="0" anchor="ctr" anchorCtr="0">
                  <a:spAutoFit/>
                </a:bodyPr>
                <a:lstStyle/>
                <a:p>
                  <a:pPr algn="ctr">
                    <a:defRPr sz="1000" b="0" i="0" u="none" strike="noStrike" kern="1200" baseline="0">
                      <a:solidFill>
                        <a:srgbClr val="002060"/>
                      </a:solidFill>
                      <a:latin typeface="Times New Roman" panose="02020603050405020304" pitchFamily="18" charset="0"/>
                      <a:ea typeface="+mn-ea"/>
                      <a:cs typeface="Times New Roman" panose="02020603050405020304" pitchFamily="18" charset="0"/>
                    </a:defRPr>
                  </a:pPr>
                  <a:endParaRPr lang="en-US"/>
                </a:p>
              </c:txPr>
              <c:dLblPos val="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25016788051363026"/>
                      <c:h val="6.220283338498632E-2"/>
                    </c:manualLayout>
                  </c15:layout>
                  <c15:dlblFieldTable/>
                  <c15:showDataLabelsRange val="1"/>
                </c:ext>
                <c:ext xmlns:c16="http://schemas.microsoft.com/office/drawing/2014/chart" uri="{C3380CC4-5D6E-409C-BE32-E72D297353CC}">
                  <c16:uniqueId val="{0000000A-71F5-4E34-95CF-A46C96CAA4AD}"/>
                </c:ext>
              </c:extLst>
            </c:dLbl>
            <c:dLbl>
              <c:idx val="11"/>
              <c:layout>
                <c:manualLayout>
                  <c:x val="-7.9299389265012968E-2"/>
                  <c:y val="-2.4448529991122715E-2"/>
                </c:manualLayout>
              </c:layout>
              <c:tx>
                <c:rich>
                  <a:bodyPr/>
                  <a:lstStyle/>
                  <a:p>
                    <a:fld id="{7500DBFA-C4FA-434D-A0E0-BDB6289D57FB}"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layout>
                    <c:manualLayout>
                      <c:w val="0.23366194115793684"/>
                      <c:h val="3.2886386199723699E-2"/>
                    </c:manualLayout>
                  </c15:layout>
                  <c15:dlblFieldTable/>
                  <c15:showDataLabelsRange val="1"/>
                </c:ext>
                <c:ext xmlns:c16="http://schemas.microsoft.com/office/drawing/2014/chart" uri="{C3380CC4-5D6E-409C-BE32-E72D297353CC}">
                  <c16:uniqueId val="{0000000B-71F5-4E34-95CF-A46C96CAA4AD}"/>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1F5-4E34-95CF-A46C96CAA4AD}"/>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1F5-4E34-95CF-A46C96CAA4AD}"/>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1F5-4E34-95CF-A46C96CAA4AD}"/>
                </c:ext>
              </c:extLst>
            </c:dLbl>
            <c:spPr>
              <a:solidFill>
                <a:schemeClr val="bg1">
                  <a:alpha val="72000"/>
                </a:schemeClr>
              </a:solidFill>
              <a:ln>
                <a:noFill/>
              </a:ln>
              <a:effectLst/>
            </c:spPr>
            <c:txPr>
              <a:bodyPr rot="0" spcFirstLastPara="1" vertOverflow="overflow" horzOverflow="overflow" vert="horz" wrap="square" lIns="38100" tIns="0" rIns="38100" bIns="0" anchor="ctr" anchorCtr="1">
                <a:spAutoFit/>
              </a:bodyPr>
              <a:lstStyle/>
              <a:p>
                <a:pPr>
                  <a:defRPr sz="1000" b="0" i="0" u="none" strike="noStrike" kern="1200" baseline="0">
                    <a:solidFill>
                      <a:srgbClr val="002060"/>
                    </a:solidFill>
                    <a:latin typeface="Times New Roman" panose="02020603050405020304" pitchFamily="18" charset="0"/>
                    <a:ea typeface="+mn-ea"/>
                    <a:cs typeface="Times New Roman" panose="02020603050405020304" pitchFamily="18" charset="0"/>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DataLabelsRange val="1"/>
                <c15:showLeaderLines val="0"/>
              </c:ext>
            </c:extLst>
          </c:dLbls>
          <c:errBars>
            <c:errDir val="x"/>
            <c:errBarType val="minus"/>
            <c:errValType val="percentage"/>
            <c:noEndCap val="1"/>
            <c:val val="100"/>
            <c:spPr>
              <a:noFill/>
              <a:ln w="22225" cap="flat" cmpd="sng" algn="ctr">
                <a:solidFill>
                  <a:srgbClr val="002060"/>
                </a:solidFill>
                <a:prstDash val="sysDot"/>
                <a:round/>
                <a:tailEnd type="none"/>
              </a:ln>
              <a:effectLst/>
            </c:spPr>
          </c:errBars>
          <c:xVal>
            <c:numRef>
              <c:f>Overview!$M$3:$M$17</c:f>
              <c:numCache>
                <c:formatCode>General</c:formatCode>
                <c:ptCount val="15"/>
                <c:pt idx="0">
                  <c:v>-50</c:v>
                </c:pt>
                <c:pt idx="1">
                  <c:v>50</c:v>
                </c:pt>
                <c:pt idx="2">
                  <c:v>70</c:v>
                </c:pt>
                <c:pt idx="3">
                  <c:v>-80</c:v>
                </c:pt>
                <c:pt idx="4">
                  <c:v>-60</c:v>
                </c:pt>
                <c:pt idx="5">
                  <c:v>50</c:v>
                </c:pt>
                <c:pt idx="6">
                  <c:v>-75</c:v>
                </c:pt>
                <c:pt idx="7">
                  <c:v>70</c:v>
                </c:pt>
                <c:pt idx="8">
                  <c:v>40</c:v>
                </c:pt>
                <c:pt idx="9">
                  <c:v>-80</c:v>
                </c:pt>
                <c:pt idx="10">
                  <c:v>60</c:v>
                </c:pt>
                <c:pt idx="11">
                  <c:v>-50</c:v>
                </c:pt>
              </c:numCache>
            </c:numRef>
          </c:xVal>
          <c:yVal>
            <c:numRef>
              <c:f>Overview!$K$3:$K$17</c:f>
              <c:numCache>
                <c:formatCode>General</c:formatCode>
                <c:ptCount val="15"/>
                <c:pt idx="0">
                  <c:v>2018.86</c:v>
                </c:pt>
                <c:pt idx="1">
                  <c:v>2019.08</c:v>
                </c:pt>
                <c:pt idx="2">
                  <c:v>2019.5</c:v>
                </c:pt>
                <c:pt idx="3">
                  <c:v>2019.75</c:v>
                </c:pt>
                <c:pt idx="4">
                  <c:v>2019.92</c:v>
                </c:pt>
                <c:pt idx="5">
                  <c:v>2020.15</c:v>
                </c:pt>
                <c:pt idx="6">
                  <c:v>2020.18</c:v>
                </c:pt>
                <c:pt idx="7">
                  <c:v>2020.33</c:v>
                </c:pt>
                <c:pt idx="8">
                  <c:v>2020.42</c:v>
                </c:pt>
                <c:pt idx="9">
                  <c:v>2020.52</c:v>
                </c:pt>
                <c:pt idx="10">
                  <c:v>2020.6</c:v>
                </c:pt>
                <c:pt idx="11">
                  <c:v>2020.7</c:v>
                </c:pt>
              </c:numCache>
            </c:numRef>
          </c:yVal>
          <c:smooth val="0"/>
          <c:extLst>
            <c:ext xmlns:c15="http://schemas.microsoft.com/office/drawing/2012/chart" uri="{02D57815-91ED-43cb-92C2-25804820EDAC}">
              <c15:datalabelsRange>
                <c15:f>Overview!$L$3:$L$17</c15:f>
                <c15:dlblRangeCache>
                  <c:ptCount val="15"/>
                  <c:pt idx="0">
                    <c:v>Android users location not working</c:v>
                  </c:pt>
                  <c:pt idx="1">
                    <c:v>Deployed BIS-BAS, Friends, Life Events 2, UPPS-P, PANAS and Stress surveys to production server. Updated existing surveys on the production server.</c:v>
                  </c:pt>
                  <c:pt idx="2">
                    <c:v>PANAS and Stress 2 surveys deployed to production server</c:v>
                  </c:pt>
                  <c:pt idx="3">
                    <c:v>Outdated EF surveys removed from production</c:v>
                  </c:pt>
                  <c:pt idx="4">
                    <c:v>Checking In 3 survey deployed to production server</c:v>
                  </c:pt>
                  <c:pt idx="5">
                    <c:v>EF Surveys were erroneously released and then withdrawn</c:v>
                  </c:pt>
                  <c:pt idx="6">
                    <c:v>EF Surveys were released</c:v>
                  </c:pt>
                  <c:pt idx="7">
                    <c:v>New iOS App update was released.</c:v>
                  </c:pt>
                  <c:pt idx="8">
                    <c:v>Adjusting to COVID-19 survey deployed to production server</c:v>
                  </c:pt>
                  <c:pt idx="9">
                    <c:v>CoTwins servers went down: GCP Deprecated the use of python2 SQL package</c:v>
                  </c:pt>
                  <c:pt idx="10">
                    <c:v>CoTwins servers went back online: Switched protocols from "mysql+gaedbms" to "mysql+mysqldb"
</c:v>
                  </c:pt>
                  <c:pt idx="11">
                    <c:v>Released image acquisition feature</c:v>
                  </c:pt>
                  <c:pt idx="13">
                    <c:v>Insert new rows above this one</c:v>
                  </c:pt>
                </c15:dlblRangeCache>
              </c15:datalabelsRange>
            </c:ext>
            <c:ext xmlns:c16="http://schemas.microsoft.com/office/drawing/2014/chart" uri="{C3380CC4-5D6E-409C-BE32-E72D297353CC}">
              <c16:uniqueId val="{0000000F-71F5-4E34-95CF-A46C96CAA4AD}"/>
            </c:ext>
          </c:extLst>
        </c:ser>
        <c:dLbls>
          <c:showLegendKey val="0"/>
          <c:showVal val="0"/>
          <c:showCatName val="0"/>
          <c:showSerName val="0"/>
          <c:showPercent val="0"/>
          <c:showBubbleSize val="0"/>
        </c:dLbls>
        <c:axId val="278023760"/>
        <c:axId val="457238888"/>
      </c:scatterChart>
      <c:valAx>
        <c:axId val="278023760"/>
        <c:scaling>
          <c:orientation val="minMax"/>
          <c:max val="110"/>
          <c:min val="-110"/>
        </c:scaling>
        <c:delete val="1"/>
        <c:axPos val="b"/>
        <c:numFmt formatCode="General" sourceLinked="1"/>
        <c:majorTickMark val="out"/>
        <c:minorTickMark val="none"/>
        <c:tickLblPos val="nextTo"/>
        <c:crossAx val="457238888"/>
        <c:crosses val="autoZero"/>
        <c:crossBetween val="midCat"/>
        <c:majorUnit val="10"/>
      </c:valAx>
      <c:valAx>
        <c:axId val="457238888"/>
        <c:scaling>
          <c:orientation val="minMax"/>
          <c:max val="2021"/>
          <c:min val="2018"/>
        </c:scaling>
        <c:delete val="0"/>
        <c:axPos val="l"/>
        <c:numFmt formatCode="General" sourceLinked="1"/>
        <c:majorTickMark val="cross"/>
        <c:minorTickMark val="out"/>
        <c:tickLblPos val="nextTo"/>
        <c:spPr>
          <a:noFill/>
          <a:ln w="31750">
            <a:solidFill>
              <a:schemeClr val="bg1">
                <a:lumMod val="50000"/>
              </a:schemeClr>
            </a:solidFill>
          </a:ln>
          <a:effectLst/>
        </c:spPr>
        <c:txPr>
          <a:bodyPr rot="-60000000" spcFirstLastPara="1" vertOverflow="ellipsis" vert="horz" wrap="square" anchor="ctr" anchorCtr="1"/>
          <a:lstStyle/>
          <a:p>
            <a:pPr>
              <a:defRPr sz="2000" b="1" i="0" u="none" strike="noStrike" kern="1200" baseline="0">
                <a:solidFill>
                  <a:srgbClr val="FFC000"/>
                </a:solidFill>
                <a:latin typeface="Times New Roman" panose="02020603050405020304" pitchFamily="18" charset="0"/>
                <a:ea typeface="+mn-ea"/>
                <a:cs typeface="Times New Roman" panose="02020603050405020304" pitchFamily="18" charset="0"/>
              </a:defRPr>
            </a:pPr>
            <a:endParaRPr lang="en-US"/>
          </a:p>
        </c:txPr>
        <c:crossAx val="278023760"/>
        <c:crosses val="autoZero"/>
        <c:crossBetween val="midCat"/>
        <c:majorUnit val="1"/>
        <c:min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25400" cap="flat" cmpd="sng" algn="ctr">
      <a:solidFill>
        <a:schemeClr val="accent1"/>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39" fmlaLink="$I$4" horiz="1" inc="100" max="900" page="2" val="600"/>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ExcelTemplates/vertical-timeline.html?utm_source=ms&amp;utm_medium=file&amp;utm_campaign=office&amp;utm_content=logo"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123826</xdr:colOff>
      <xdr:row>0</xdr:row>
      <xdr:rowOff>107950</xdr:rowOff>
    </xdr:from>
    <xdr:ext cx="8797924" cy="9518650"/>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14</xdr:col>
      <xdr:colOff>19049</xdr:colOff>
      <xdr:row>1</xdr:row>
      <xdr:rowOff>0</xdr:rowOff>
    </xdr:from>
    <xdr:ext cx="1693334" cy="381000"/>
    <xdr:pic>
      <xdr:nvPicPr>
        <xdr:cNvPr id="3" name="Picture 2">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53449" y="184150"/>
          <a:ext cx="1693334" cy="381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12700</xdr:colOff>
          <xdr:row>5</xdr:row>
          <xdr:rowOff>114300</xdr:rowOff>
        </xdr:from>
        <xdr:to>
          <xdr:col>66</xdr:col>
          <xdr:colOff>209550</xdr:colOff>
          <xdr:row>5</xdr:row>
          <xdr:rowOff>298450</xdr:rowOff>
        </xdr:to>
        <xdr:sp macro="" textlink="">
          <xdr:nvSpPr>
            <xdr:cNvPr id="6149" name="Scroll Bar 5" descr="Scroll bar to scroll through the Ghantt project timeline."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id="2" name="Table13" displayName="Table13" ref="K2:M16" totalsRowShown="0" headerRowDxfId="31" dataDxfId="30">
  <autoFilter ref="K2:M16"/>
  <sortState ref="K3:M16">
    <sortCondition ref="K2:K16"/>
  </sortState>
  <tableColumns count="3">
    <tableColumn id="1" name="Year" dataDxfId="29"/>
    <tableColumn id="7" name="Label" dataDxfId="28"/>
    <tableColumn id="3" name="Position" dataDxfId="27"/>
  </tableColumns>
  <tableStyleInfo name="Table Style 1" showFirstColumn="0" showLastColumn="0" showRowStripes="1" showColumnStripes="0"/>
</table>
</file>

<file path=xl/tables/table2.xml><?xml version="1.0" encoding="utf-8"?>
<table xmlns="http://schemas.openxmlformats.org/spreadsheetml/2006/main" id="1" name="Milestones" displayName="Milestones" ref="B7:J22" totalsRowShown="0" headerRowDxfId="10" dataDxfId="9">
  <autoFilter ref="B7:J22"/>
  <sortState ref="B9:J21">
    <sortCondition ref="I7:I21"/>
  </sortState>
  <tableColumns count="9">
    <tableColumn id="1" name="Data Loss Description" dataDxfId="8"/>
    <tableColumn id="2" name="Category" dataDxfId="7"/>
    <tableColumn id="3" name="No. of Days" dataDxfId="6"/>
    <tableColumn id="4" name="% of Study" dataDxfId="5"/>
    <tableColumn id="7" name="Study Start Date" dataDxfId="4" dataCellStyle="Percent">
      <calculatedColumnFormula>(Today)-(10/1/2018)</calculatedColumnFormula>
    </tableColumn>
    <tableColumn id="8" name="Today" dataDxfId="3" dataCellStyle="Percent">
      <calculatedColumnFormula>Today</calculatedColumnFormula>
    </tableColumn>
    <tableColumn id="9" name="Total Study Days" dataDxfId="2" dataCellStyle="Percent">
      <calculatedColumnFormula>Milestones[[#This Row],[Today]]-Milestones[[#This Row],[Study Start Date]]</calculatedColumnFormula>
    </tableColumn>
    <tableColumn id="5" name="Start Date" dataDxfId="1" dataCellStyle="Date"/>
    <tableColumn id="6" name="End Date" dataDxfId="0"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Attitude">
  <a:themeElements>
    <a:clrScheme name="Attitude">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B66BA3"/>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vertical-timeline.html?utm_source=ms&amp;utm_medium=file&amp;utm_campaign=office&amp;utm_content=text" TargetMode="External"/><Relationship Id="rId1" Type="http://schemas.openxmlformats.org/officeDocument/2006/relationships/hyperlink" Target="https://www.vertex42.com/ExcelTemplates/vertical-timeline.html?utm_source=ms&amp;utm_medium=file&amp;utm_campaign=office&amp;utm_content=url"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P38"/>
  <sheetViews>
    <sheetView showGridLines="0" topLeftCell="A26" zoomScaleNormal="100" workbookViewId="0">
      <selection activeCell="M15" sqref="M15"/>
    </sheetView>
  </sheetViews>
  <sheetFormatPr defaultRowHeight="14.5" x14ac:dyDescent="0.35"/>
  <cols>
    <col min="1" max="9" width="10.26953125" customWidth="1"/>
    <col min="10" max="10" width="42.7265625" customWidth="1"/>
    <col min="11" max="11" width="9.7265625" customWidth="1"/>
    <col min="12" max="12" width="29.81640625" customWidth="1"/>
    <col min="13" max="13" width="12.1796875" customWidth="1"/>
    <col min="14" max="14" width="9.7265625" customWidth="1"/>
    <col min="15" max="15" width="37.81640625" customWidth="1"/>
  </cols>
  <sheetData>
    <row r="1" spans="11:16" x14ac:dyDescent="0.35">
      <c r="O1" s="75"/>
      <c r="P1" s="75"/>
    </row>
    <row r="2" spans="11:16" ht="31.5" customHeight="1" x14ac:dyDescent="0.35">
      <c r="K2" s="90" t="s">
        <v>64</v>
      </c>
      <c r="L2" s="90" t="s">
        <v>63</v>
      </c>
      <c r="M2" s="90" t="s">
        <v>62</v>
      </c>
      <c r="P2" s="75"/>
    </row>
    <row r="3" spans="11:16" s="75" customFormat="1" ht="21" customHeight="1" x14ac:dyDescent="0.35">
      <c r="K3" s="86">
        <v>2018.86</v>
      </c>
      <c r="L3" s="89" t="s">
        <v>46</v>
      </c>
      <c r="M3" s="85">
        <v>-50</v>
      </c>
      <c r="O3" s="88" t="s">
        <v>61</v>
      </c>
      <c r="P3" s="88"/>
    </row>
    <row r="4" spans="11:16" s="75" customFormat="1" ht="21" customHeight="1" x14ac:dyDescent="0.35">
      <c r="K4" s="86">
        <v>2019.08</v>
      </c>
      <c r="L4" s="43" t="s">
        <v>27</v>
      </c>
      <c r="M4" s="85">
        <v>50</v>
      </c>
      <c r="O4" s="87" t="s">
        <v>60</v>
      </c>
      <c r="P4" s="87"/>
    </row>
    <row r="5" spans="11:16" s="75" customFormat="1" ht="21" customHeight="1" x14ac:dyDescent="0.35">
      <c r="K5" s="86">
        <v>2019.5</v>
      </c>
      <c r="L5" s="43" t="s">
        <v>28</v>
      </c>
      <c r="M5" s="85">
        <v>70</v>
      </c>
      <c r="O5" s="77"/>
    </row>
    <row r="6" spans="11:16" s="75" customFormat="1" ht="21" customHeight="1" x14ac:dyDescent="0.35">
      <c r="K6" s="86">
        <v>2019.75</v>
      </c>
      <c r="L6" s="43" t="s">
        <v>29</v>
      </c>
      <c r="M6" s="85">
        <v>-80</v>
      </c>
      <c r="O6" s="77" t="s">
        <v>59</v>
      </c>
    </row>
    <row r="7" spans="11:16" s="75" customFormat="1" ht="21" customHeight="1" x14ac:dyDescent="0.35">
      <c r="K7" s="86">
        <v>2019.92</v>
      </c>
      <c r="L7" s="43" t="s">
        <v>30</v>
      </c>
      <c r="M7" s="85">
        <v>-60</v>
      </c>
      <c r="O7" s="76" t="s">
        <v>58</v>
      </c>
    </row>
    <row r="8" spans="11:16" s="75" customFormat="1" ht="21" customHeight="1" x14ac:dyDescent="0.35">
      <c r="K8" s="86">
        <v>2020.15</v>
      </c>
      <c r="L8" s="43" t="s">
        <v>41</v>
      </c>
      <c r="M8" s="85">
        <v>50</v>
      </c>
      <c r="O8" s="76" t="s">
        <v>57</v>
      </c>
    </row>
    <row r="9" spans="11:16" s="75" customFormat="1" ht="21" customHeight="1" x14ac:dyDescent="0.35">
      <c r="K9" s="86">
        <v>2020.18</v>
      </c>
      <c r="L9" s="43" t="s">
        <v>31</v>
      </c>
      <c r="M9" s="85">
        <v>-75</v>
      </c>
      <c r="O9" s="76" t="s">
        <v>56</v>
      </c>
    </row>
    <row r="10" spans="11:16" s="75" customFormat="1" ht="21" customHeight="1" x14ac:dyDescent="0.35">
      <c r="K10" s="86">
        <v>2020.33</v>
      </c>
      <c r="L10" s="51" t="s">
        <v>39</v>
      </c>
      <c r="M10" s="85">
        <v>70</v>
      </c>
      <c r="O10" s="76" t="s">
        <v>55</v>
      </c>
    </row>
    <row r="11" spans="11:16" s="75" customFormat="1" ht="21" customHeight="1" x14ac:dyDescent="0.35">
      <c r="K11" s="86">
        <v>2020.42</v>
      </c>
      <c r="L11" s="43" t="s">
        <v>32</v>
      </c>
      <c r="M11" s="85">
        <v>40</v>
      </c>
    </row>
    <row r="12" spans="11:16" s="75" customFormat="1" ht="21" customHeight="1" x14ac:dyDescent="0.35">
      <c r="K12" s="86">
        <v>2020.52</v>
      </c>
      <c r="L12" s="43" t="s">
        <v>33</v>
      </c>
      <c r="M12" s="85">
        <v>-80</v>
      </c>
      <c r="O12" s="77" t="s">
        <v>54</v>
      </c>
    </row>
    <row r="13" spans="11:16" s="75" customFormat="1" ht="21" customHeight="1" x14ac:dyDescent="0.35">
      <c r="K13" s="86">
        <v>2020.6</v>
      </c>
      <c r="L13" s="43" t="s">
        <v>34</v>
      </c>
      <c r="M13" s="85">
        <v>60</v>
      </c>
      <c r="O13" s="76" t="s">
        <v>53</v>
      </c>
    </row>
    <row r="14" spans="11:16" s="75" customFormat="1" ht="21" customHeight="1" x14ac:dyDescent="0.35">
      <c r="K14" s="84">
        <v>2020.7</v>
      </c>
      <c r="L14" s="83" t="s">
        <v>48</v>
      </c>
      <c r="M14" s="82">
        <v>-50</v>
      </c>
      <c r="O14" s="76" t="s">
        <v>52</v>
      </c>
    </row>
    <row r="15" spans="11:16" s="75" customFormat="1" ht="21" customHeight="1" x14ac:dyDescent="0.35">
      <c r="K15" s="80"/>
      <c r="L15" s="81"/>
      <c r="M15" s="78"/>
      <c r="O15" s="76" t="s">
        <v>51</v>
      </c>
    </row>
    <row r="16" spans="11:16" s="75" customFormat="1" ht="21" customHeight="1" x14ac:dyDescent="0.35">
      <c r="K16" s="80"/>
      <c r="L16" s="79" t="s">
        <v>50</v>
      </c>
      <c r="M16" s="78"/>
    </row>
    <row r="17" spans="15:15" s="75" customFormat="1" ht="21" customHeight="1" x14ac:dyDescent="0.35">
      <c r="O17" s="77"/>
    </row>
    <row r="18" spans="15:15" s="75" customFormat="1" ht="21" customHeight="1" x14ac:dyDescent="0.35"/>
    <row r="19" spans="15:15" s="75" customFormat="1" ht="21" customHeight="1" x14ac:dyDescent="0.35"/>
    <row r="20" spans="15:15" s="75" customFormat="1" ht="21" customHeight="1" x14ac:dyDescent="0.35"/>
    <row r="21" spans="15:15" s="75" customFormat="1" ht="21" customHeight="1" x14ac:dyDescent="0.35"/>
    <row r="22" spans="15:15" s="75" customFormat="1" ht="21" customHeight="1" x14ac:dyDescent="0.35"/>
    <row r="23" spans="15:15" s="75" customFormat="1" ht="21" customHeight="1" x14ac:dyDescent="0.35"/>
    <row r="24" spans="15:15" s="75" customFormat="1" ht="21" customHeight="1" x14ac:dyDescent="0.35"/>
    <row r="25" spans="15:15" s="75" customFormat="1" ht="21" customHeight="1" x14ac:dyDescent="0.35"/>
    <row r="26" spans="15:15" s="75" customFormat="1" ht="21" customHeight="1" x14ac:dyDescent="0.35"/>
    <row r="27" spans="15:15" s="75" customFormat="1" ht="21" customHeight="1" x14ac:dyDescent="0.35"/>
    <row r="28" spans="15:15" s="75" customFormat="1" ht="21" customHeight="1" x14ac:dyDescent="0.35"/>
    <row r="29" spans="15:15" s="75" customFormat="1" ht="21" customHeight="1" x14ac:dyDescent="0.35"/>
    <row r="30" spans="15:15" s="75" customFormat="1" ht="21" customHeight="1" x14ac:dyDescent="0.35"/>
    <row r="31" spans="15:15" s="75" customFormat="1" ht="21" customHeight="1" x14ac:dyDescent="0.35"/>
    <row r="32" spans="15:15" s="75" customFormat="1" ht="21" customHeight="1" x14ac:dyDescent="0.35"/>
    <row r="33" spans="11:13" s="75" customFormat="1" ht="21" customHeight="1" x14ac:dyDescent="0.35"/>
    <row r="34" spans="11:13" s="75" customFormat="1" ht="21" customHeight="1" x14ac:dyDescent="0.35">
      <c r="K34" s="76"/>
    </row>
    <row r="35" spans="11:13" s="75" customFormat="1" ht="21" customHeight="1" x14ac:dyDescent="0.35"/>
    <row r="36" spans="11:13" s="75" customFormat="1" x14ac:dyDescent="0.35"/>
    <row r="37" spans="11:13" s="75" customFormat="1" x14ac:dyDescent="0.35"/>
    <row r="38" spans="11:13" x14ac:dyDescent="0.35">
      <c r="K38" s="75"/>
      <c r="L38" s="75"/>
      <c r="M38" s="75"/>
    </row>
  </sheetData>
  <hyperlinks>
    <hyperlink ref="O4" r:id="rId1"/>
    <hyperlink ref="O3" r:id="rId2"/>
  </hyperlinks>
  <printOptions horizontalCentered="1"/>
  <pageMargins left="0.5" right="0.5" top="0.5" bottom="0.5" header="0.3" footer="0.3"/>
  <pageSetup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O26"/>
  <sheetViews>
    <sheetView showGridLines="0" tabSelected="1" showRuler="0" zoomScaleNormal="100" zoomScalePageLayoutView="70" workbookViewId="0">
      <selection activeCell="I5" sqref="I5"/>
    </sheetView>
  </sheetViews>
  <sheetFormatPr defaultRowHeight="30" customHeight="1" x14ac:dyDescent="0.3"/>
  <cols>
    <col min="1" max="1" width="2.7265625" style="27" customWidth="1"/>
    <col min="2" max="2" width="54" style="10" customWidth="1"/>
    <col min="3" max="3" width="10.54296875" style="47" customWidth="1"/>
    <col min="4" max="4" width="18.81640625" style="10" customWidth="1"/>
    <col min="5" max="5" width="17.453125" style="10" customWidth="1"/>
    <col min="6" max="6" width="10.7265625" style="54" hidden="1" customWidth="1"/>
    <col min="7" max="7" width="10.7265625" style="10" hidden="1" customWidth="1"/>
    <col min="8" max="8" width="8.984375E-2" style="10" hidden="1" customWidth="1"/>
    <col min="9" max="9" width="10.453125" style="40" customWidth="1"/>
    <col min="10" max="10" width="10.453125" style="54" customWidth="1"/>
    <col min="11" max="11" width="2.7265625" style="10" customWidth="1"/>
    <col min="12" max="67" width="3.54296875" style="10" customWidth="1"/>
    <col min="68" max="71" width="8.7265625" style="10"/>
    <col min="72" max="73" width="10.26953125" style="10"/>
    <col min="74" max="16384" width="8.7265625" style="10"/>
  </cols>
  <sheetData>
    <row r="1" spans="1:67" ht="30" customHeight="1" x14ac:dyDescent="0.55000000000000004">
      <c r="A1" s="7" t="s">
        <v>17</v>
      </c>
      <c r="B1" s="8" t="s">
        <v>47</v>
      </c>
      <c r="C1" s="44"/>
      <c r="D1" s="9"/>
      <c r="I1" s="10"/>
      <c r="J1" s="53"/>
      <c r="L1" s="11" t="s">
        <v>6</v>
      </c>
      <c r="M1" s="12"/>
    </row>
    <row r="2" spans="1:67" ht="30" customHeight="1" x14ac:dyDescent="0.4">
      <c r="A2" s="7" t="s">
        <v>9</v>
      </c>
      <c r="B2" s="13" t="s">
        <v>25</v>
      </c>
      <c r="C2" s="45"/>
      <c r="I2" s="73"/>
      <c r="J2" s="55"/>
      <c r="L2" s="95" t="s">
        <v>36</v>
      </c>
      <c r="M2" s="95"/>
      <c r="N2" s="95"/>
      <c r="O2" s="95"/>
      <c r="Q2" s="96" t="s">
        <v>37</v>
      </c>
      <c r="R2" s="96"/>
      <c r="S2" s="96"/>
      <c r="T2" s="96"/>
      <c r="V2" s="97" t="s">
        <v>38</v>
      </c>
      <c r="W2" s="97"/>
      <c r="X2" s="97"/>
      <c r="Y2" s="97"/>
      <c r="AA2" s="91" t="s">
        <v>45</v>
      </c>
      <c r="AB2" s="91"/>
      <c r="AC2" s="91"/>
      <c r="AD2" s="91"/>
      <c r="AF2" s="92" t="s">
        <v>7</v>
      </c>
      <c r="AG2" s="92"/>
      <c r="AH2" s="92"/>
      <c r="AI2" s="92"/>
    </row>
    <row r="3" spans="1:67" ht="39" customHeight="1" x14ac:dyDescent="0.3">
      <c r="A3" s="7" t="s">
        <v>18</v>
      </c>
      <c r="B3" s="14" t="s">
        <v>26</v>
      </c>
      <c r="C3" s="46"/>
      <c r="D3" s="71"/>
      <c r="E3" s="71" t="s">
        <v>5</v>
      </c>
      <c r="F3" s="63"/>
      <c r="G3" s="61"/>
      <c r="H3" s="61"/>
      <c r="I3" s="93">
        <v>43374</v>
      </c>
      <c r="J3" s="94"/>
      <c r="K3" s="64"/>
    </row>
    <row r="4" spans="1:67" ht="30" customHeight="1" x14ac:dyDescent="0.45">
      <c r="A4" s="7" t="s">
        <v>10</v>
      </c>
      <c r="B4" s="54"/>
      <c r="D4" s="71"/>
      <c r="E4" s="71" t="s">
        <v>4</v>
      </c>
      <c r="F4" s="63"/>
      <c r="G4" s="61"/>
      <c r="H4" s="61"/>
      <c r="I4" s="74">
        <v>600</v>
      </c>
      <c r="L4" s="15" t="str">
        <f ca="1">TEXT(L5,"mmmm")</f>
        <v>May</v>
      </c>
      <c r="M4" s="15"/>
      <c r="N4" s="15"/>
      <c r="O4" s="15"/>
      <c r="P4" s="15"/>
      <c r="Q4" s="15"/>
      <c r="R4" s="15"/>
      <c r="S4" s="15" t="str">
        <f ca="1">IF(TEXT(S5,"mmmm")=L4,"",TEXT(S5,"mmmm"))</f>
        <v/>
      </c>
      <c r="T4" s="15"/>
      <c r="U4" s="15"/>
      <c r="V4" s="15"/>
      <c r="W4" s="15"/>
      <c r="X4" s="15"/>
      <c r="Y4" s="15"/>
      <c r="Z4" s="15" t="str">
        <f ca="1">IF(OR(TEXT(Z5,"mmmm")=S4,TEXT(Z5,"mmmm")=L4),"",TEXT(Z5,"mmmm"))</f>
        <v>June</v>
      </c>
      <c r="AA4" s="15"/>
      <c r="AB4" s="15"/>
      <c r="AC4" s="15"/>
      <c r="AD4" s="15"/>
      <c r="AE4" s="15"/>
      <c r="AF4" s="15"/>
      <c r="AG4" s="15" t="str">
        <f ca="1">IF(OR(TEXT(AG5,"mmmm")=Z4,TEXT(AG5,"mmmm")=S4,TEXT(AG5,"mmmm")=L4),"",TEXT(AG5,"mmmm"))</f>
        <v/>
      </c>
      <c r="AH4" s="15"/>
      <c r="AI4" s="15"/>
      <c r="AJ4" s="15"/>
      <c r="AK4" s="15"/>
      <c r="AL4" s="15"/>
      <c r="AM4" s="15"/>
      <c r="AN4" s="15" t="str">
        <f ca="1">IF(OR(TEXT(AN5,"mmmm")=AG4,TEXT(AN5,"mmmm")=Z4,TEXT(AN5,"mmmm")=S4,TEXT(AN5,"mmmm")=L4),"",TEXT(AN5,"mmmm"))</f>
        <v/>
      </c>
      <c r="AO4" s="15"/>
      <c r="AP4" s="15"/>
      <c r="AQ4" s="15"/>
      <c r="AR4" s="15"/>
      <c r="AS4" s="15"/>
      <c r="AT4" s="15"/>
      <c r="AU4" s="15" t="str">
        <f ca="1">IF(OR(TEXT(AU5,"mmmm")=AN4,TEXT(AU5,"mmmm")=AG4,TEXT(AU5,"mmmm")=Z4,TEXT(AU5,"mmmm")=S4),"",TEXT(AU5,"mmmm"))</f>
        <v/>
      </c>
      <c r="AV4" s="15"/>
      <c r="AW4" s="15"/>
      <c r="AX4" s="15"/>
      <c r="AY4" s="15"/>
      <c r="AZ4" s="15"/>
      <c r="BA4" s="15"/>
      <c r="BB4" s="15" t="str">
        <f ca="1">IF(OR(TEXT(BB5,"mmmm")=AU4,TEXT(BB5,"mmmm")=AN4,TEXT(BB5,"mmmm")=AG4,TEXT(BB5,"mmmm")=Z4),"",TEXT(BB5,"mmmm"))</f>
        <v>July</v>
      </c>
      <c r="BC4" s="15"/>
      <c r="BD4" s="15"/>
      <c r="BE4" s="15"/>
      <c r="BF4" s="15"/>
      <c r="BG4" s="15"/>
      <c r="BH4" s="15"/>
      <c r="BI4" s="15" t="str">
        <f ca="1">IF(OR(TEXT(BI5,"mmmm")=BB4,TEXT(BI5,"mmmm")=AU4,TEXT(BI5,"mmmm")=AN4,TEXT(BI5,"mmmm")=AG4),"",TEXT(BI5,"mmmm"))</f>
        <v/>
      </c>
      <c r="BJ4" s="15"/>
      <c r="BK4" s="15"/>
      <c r="BL4" s="15"/>
      <c r="BM4" s="15"/>
      <c r="BN4" s="15"/>
      <c r="BO4" s="15"/>
    </row>
    <row r="5" spans="1:67" ht="15" customHeight="1" x14ac:dyDescent="0.3">
      <c r="A5" s="7" t="s">
        <v>11</v>
      </c>
      <c r="B5" s="70"/>
      <c r="C5" s="70"/>
      <c r="D5" s="70"/>
      <c r="E5" s="64" t="s">
        <v>49</v>
      </c>
      <c r="F5" s="55"/>
      <c r="G5" s="64"/>
      <c r="H5" s="64"/>
      <c r="I5" s="72" t="str">
        <f ca="1">TEXT(L5, "yyyy")</f>
        <v>2020</v>
      </c>
      <c r="J5" s="70"/>
      <c r="K5" s="70"/>
      <c r="L5" s="16">
        <f ca="1">IFERROR(Project_Start+Scrolling_Increment,TODAY())</f>
        <v>43974</v>
      </c>
      <c r="M5" s="17">
        <f ca="1">L5+1</f>
        <v>43975</v>
      </c>
      <c r="N5" s="17">
        <f t="shared" ref="N5:BA5" ca="1" si="0">M5+1</f>
        <v>43976</v>
      </c>
      <c r="O5" s="17">
        <f t="shared" ca="1" si="0"/>
        <v>43977</v>
      </c>
      <c r="P5" s="17">
        <f t="shared" ca="1" si="0"/>
        <v>43978</v>
      </c>
      <c r="Q5" s="17">
        <f t="shared" ca="1" si="0"/>
        <v>43979</v>
      </c>
      <c r="R5" s="18">
        <f t="shared" ca="1" si="0"/>
        <v>43980</v>
      </c>
      <c r="S5" s="16">
        <f ca="1">R5+1</f>
        <v>43981</v>
      </c>
      <c r="T5" s="17">
        <f ca="1">S5+1</f>
        <v>43982</v>
      </c>
      <c r="U5" s="17">
        <f t="shared" ca="1" si="0"/>
        <v>43983</v>
      </c>
      <c r="V5" s="17">
        <f t="shared" ca="1" si="0"/>
        <v>43984</v>
      </c>
      <c r="W5" s="17">
        <f t="shared" ca="1" si="0"/>
        <v>43985</v>
      </c>
      <c r="X5" s="17">
        <f t="shared" ca="1" si="0"/>
        <v>43986</v>
      </c>
      <c r="Y5" s="18">
        <f t="shared" ca="1" si="0"/>
        <v>43987</v>
      </c>
      <c r="Z5" s="16">
        <f ca="1">Y5+1</f>
        <v>43988</v>
      </c>
      <c r="AA5" s="17">
        <f ca="1">Z5+1</f>
        <v>43989</v>
      </c>
      <c r="AB5" s="17">
        <f t="shared" ca="1" si="0"/>
        <v>43990</v>
      </c>
      <c r="AC5" s="17">
        <f t="shared" ca="1" si="0"/>
        <v>43991</v>
      </c>
      <c r="AD5" s="17">
        <f t="shared" ca="1" si="0"/>
        <v>43992</v>
      </c>
      <c r="AE5" s="17">
        <f t="shared" ca="1" si="0"/>
        <v>43993</v>
      </c>
      <c r="AF5" s="18">
        <f t="shared" ca="1" si="0"/>
        <v>43994</v>
      </c>
      <c r="AG5" s="16">
        <f ca="1">AF5+1</f>
        <v>43995</v>
      </c>
      <c r="AH5" s="17">
        <f ca="1">AG5+1</f>
        <v>43996</v>
      </c>
      <c r="AI5" s="17">
        <f t="shared" ca="1" si="0"/>
        <v>43997</v>
      </c>
      <c r="AJ5" s="17">
        <f t="shared" ca="1" si="0"/>
        <v>43998</v>
      </c>
      <c r="AK5" s="17">
        <f t="shared" ca="1" si="0"/>
        <v>43999</v>
      </c>
      <c r="AL5" s="17">
        <f t="shared" ca="1" si="0"/>
        <v>44000</v>
      </c>
      <c r="AM5" s="18">
        <f t="shared" ca="1" si="0"/>
        <v>44001</v>
      </c>
      <c r="AN5" s="16">
        <f ca="1">AM5+1</f>
        <v>44002</v>
      </c>
      <c r="AO5" s="17">
        <f ca="1">AN5+1</f>
        <v>44003</v>
      </c>
      <c r="AP5" s="17">
        <f t="shared" ca="1" si="0"/>
        <v>44004</v>
      </c>
      <c r="AQ5" s="17">
        <f t="shared" ca="1" si="0"/>
        <v>44005</v>
      </c>
      <c r="AR5" s="17">
        <f t="shared" ca="1" si="0"/>
        <v>44006</v>
      </c>
      <c r="AS5" s="17">
        <f t="shared" ca="1" si="0"/>
        <v>44007</v>
      </c>
      <c r="AT5" s="18">
        <f t="shared" ca="1" si="0"/>
        <v>44008</v>
      </c>
      <c r="AU5" s="16">
        <f ca="1">AT5+1</f>
        <v>44009</v>
      </c>
      <c r="AV5" s="17">
        <f ca="1">AU5+1</f>
        <v>44010</v>
      </c>
      <c r="AW5" s="17">
        <f t="shared" ca="1" si="0"/>
        <v>44011</v>
      </c>
      <c r="AX5" s="17">
        <f t="shared" ca="1" si="0"/>
        <v>44012</v>
      </c>
      <c r="AY5" s="17">
        <f t="shared" ca="1" si="0"/>
        <v>44013</v>
      </c>
      <c r="AZ5" s="17">
        <f t="shared" ca="1" si="0"/>
        <v>44014</v>
      </c>
      <c r="BA5" s="18">
        <f t="shared" ca="1" si="0"/>
        <v>44015</v>
      </c>
      <c r="BB5" s="16">
        <f ca="1">BA5+1</f>
        <v>44016</v>
      </c>
      <c r="BC5" s="17">
        <f ca="1">BB5+1</f>
        <v>44017</v>
      </c>
      <c r="BD5" s="17">
        <f t="shared" ref="BD5:BH5" ca="1" si="1">BC5+1</f>
        <v>44018</v>
      </c>
      <c r="BE5" s="17">
        <f t="shared" ca="1" si="1"/>
        <v>44019</v>
      </c>
      <c r="BF5" s="17">
        <f t="shared" ca="1" si="1"/>
        <v>44020</v>
      </c>
      <c r="BG5" s="17">
        <f t="shared" ca="1" si="1"/>
        <v>44021</v>
      </c>
      <c r="BH5" s="18">
        <f t="shared" ca="1" si="1"/>
        <v>44022</v>
      </c>
      <c r="BI5" s="16">
        <f ca="1">BH5+1</f>
        <v>44023</v>
      </c>
      <c r="BJ5" s="17">
        <f ca="1">BI5+1</f>
        <v>44024</v>
      </c>
      <c r="BK5" s="17">
        <f t="shared" ref="BK5:BO5" ca="1" si="2">BJ5+1</f>
        <v>44025</v>
      </c>
      <c r="BL5" s="17">
        <f t="shared" ca="1" si="2"/>
        <v>44026</v>
      </c>
      <c r="BM5" s="17">
        <f t="shared" ca="1" si="2"/>
        <v>44027</v>
      </c>
      <c r="BN5" s="17">
        <f t="shared" ca="1" si="2"/>
        <v>44028</v>
      </c>
      <c r="BO5" s="18">
        <f t="shared" ca="1" si="2"/>
        <v>44029</v>
      </c>
    </row>
    <row r="6" spans="1:67" ht="25.15" customHeight="1" x14ac:dyDescent="0.3">
      <c r="A6" s="7" t="s">
        <v>12</v>
      </c>
      <c r="B6" s="19"/>
      <c r="C6" s="48"/>
      <c r="D6" s="19"/>
      <c r="E6" s="19"/>
      <c r="F6" s="55"/>
      <c r="G6" s="19"/>
      <c r="H6" s="19"/>
      <c r="I6" s="64"/>
      <c r="J6" s="55"/>
      <c r="K6" s="19"/>
      <c r="L6" s="20"/>
      <c r="M6" s="21"/>
      <c r="N6" s="21"/>
      <c r="O6" s="21"/>
      <c r="P6" s="21"/>
      <c r="Q6" s="21"/>
      <c r="R6" s="22"/>
      <c r="S6" s="20"/>
      <c r="T6" s="21"/>
      <c r="U6" s="21"/>
      <c r="V6" s="21"/>
      <c r="W6" s="21"/>
      <c r="X6" s="21"/>
      <c r="Y6" s="22"/>
      <c r="Z6" s="20"/>
      <c r="AA6" s="21"/>
      <c r="AB6" s="21"/>
      <c r="AC6" s="21"/>
      <c r="AD6" s="21"/>
      <c r="AE6" s="21"/>
      <c r="AF6" s="22"/>
      <c r="AG6" s="20"/>
      <c r="AH6" s="21"/>
      <c r="AI6" s="21"/>
      <c r="AJ6" s="21"/>
      <c r="AK6" s="21"/>
      <c r="AL6" s="21"/>
      <c r="AM6" s="22"/>
      <c r="AN6" s="20"/>
      <c r="AO6" s="21"/>
      <c r="AP6" s="21"/>
      <c r="AQ6" s="21"/>
      <c r="AR6" s="21"/>
      <c r="AS6" s="21"/>
      <c r="AT6" s="22"/>
      <c r="AU6" s="20"/>
      <c r="AV6" s="21"/>
      <c r="AW6" s="21"/>
      <c r="AX6" s="21"/>
      <c r="AY6" s="21"/>
      <c r="AZ6" s="21"/>
      <c r="BA6" s="22"/>
      <c r="BB6" s="20"/>
      <c r="BC6" s="21"/>
      <c r="BD6" s="21"/>
      <c r="BE6" s="21"/>
      <c r="BF6" s="21"/>
      <c r="BG6" s="21"/>
      <c r="BH6" s="22"/>
      <c r="BI6" s="20"/>
      <c r="BJ6" s="21"/>
      <c r="BK6" s="21"/>
      <c r="BL6" s="21"/>
      <c r="BM6" s="21"/>
      <c r="BN6" s="21"/>
      <c r="BO6" s="22"/>
    </row>
    <row r="7" spans="1:67" ht="31" customHeight="1" thickBot="1" x14ac:dyDescent="0.35">
      <c r="A7" s="7" t="s">
        <v>13</v>
      </c>
      <c r="B7" s="23" t="s">
        <v>22</v>
      </c>
      <c r="C7" s="24" t="s">
        <v>3</v>
      </c>
      <c r="D7" s="24" t="s">
        <v>35</v>
      </c>
      <c r="E7" s="24" t="s">
        <v>40</v>
      </c>
      <c r="F7" s="56" t="s">
        <v>43</v>
      </c>
      <c r="G7" s="52" t="s">
        <v>44</v>
      </c>
      <c r="H7" s="52" t="s">
        <v>42</v>
      </c>
      <c r="I7" s="24" t="s">
        <v>23</v>
      </c>
      <c r="J7" s="56" t="s">
        <v>24</v>
      </c>
      <c r="K7" s="25"/>
      <c r="L7" s="26" t="str">
        <f t="shared" ref="L7:AQ7" ca="1" si="3">LEFT(TEXT(L5,"ddd"),1)</f>
        <v>S</v>
      </c>
      <c r="M7" s="26" t="str">
        <f t="shared" ca="1" si="3"/>
        <v>S</v>
      </c>
      <c r="N7" s="26" t="str">
        <f t="shared" ca="1" si="3"/>
        <v>M</v>
      </c>
      <c r="O7" s="26" t="str">
        <f t="shared" ca="1" si="3"/>
        <v>T</v>
      </c>
      <c r="P7" s="26" t="str">
        <f t="shared" ca="1" si="3"/>
        <v>W</v>
      </c>
      <c r="Q7" s="26" t="str">
        <f t="shared" ca="1" si="3"/>
        <v>T</v>
      </c>
      <c r="R7" s="26" t="str">
        <f t="shared" ca="1" si="3"/>
        <v>F</v>
      </c>
      <c r="S7" s="26" t="str">
        <f t="shared" ca="1" si="3"/>
        <v>S</v>
      </c>
      <c r="T7" s="26" t="str">
        <f t="shared" ca="1" si="3"/>
        <v>S</v>
      </c>
      <c r="U7" s="26" t="str">
        <f t="shared" ca="1" si="3"/>
        <v>M</v>
      </c>
      <c r="V7" s="26" t="str">
        <f t="shared" ca="1" si="3"/>
        <v>T</v>
      </c>
      <c r="W7" s="26" t="str">
        <f t="shared" ca="1" si="3"/>
        <v>W</v>
      </c>
      <c r="X7" s="26" t="str">
        <f t="shared" ca="1" si="3"/>
        <v>T</v>
      </c>
      <c r="Y7" s="26" t="str">
        <f t="shared" ca="1" si="3"/>
        <v>F</v>
      </c>
      <c r="Z7" s="26" t="str">
        <f t="shared" ca="1" si="3"/>
        <v>S</v>
      </c>
      <c r="AA7" s="26" t="str">
        <f t="shared" ca="1" si="3"/>
        <v>S</v>
      </c>
      <c r="AB7" s="26" t="str">
        <f t="shared" ca="1" si="3"/>
        <v>M</v>
      </c>
      <c r="AC7" s="26" t="str">
        <f t="shared" ca="1" si="3"/>
        <v>T</v>
      </c>
      <c r="AD7" s="26" t="str">
        <f t="shared" ca="1" si="3"/>
        <v>W</v>
      </c>
      <c r="AE7" s="26" t="str">
        <f t="shared" ca="1" si="3"/>
        <v>T</v>
      </c>
      <c r="AF7" s="26" t="str">
        <f t="shared" ca="1" si="3"/>
        <v>F</v>
      </c>
      <c r="AG7" s="26" t="str">
        <f t="shared" ca="1" si="3"/>
        <v>S</v>
      </c>
      <c r="AH7" s="26" t="str">
        <f t="shared" ca="1" si="3"/>
        <v>S</v>
      </c>
      <c r="AI7" s="26" t="str">
        <f t="shared" ca="1" si="3"/>
        <v>M</v>
      </c>
      <c r="AJ7" s="26" t="str">
        <f t="shared" ca="1" si="3"/>
        <v>T</v>
      </c>
      <c r="AK7" s="26" t="str">
        <f t="shared" ca="1" si="3"/>
        <v>W</v>
      </c>
      <c r="AL7" s="26" t="str">
        <f t="shared" ca="1" si="3"/>
        <v>T</v>
      </c>
      <c r="AM7" s="26" t="str">
        <f t="shared" ca="1" si="3"/>
        <v>F</v>
      </c>
      <c r="AN7" s="26" t="str">
        <f t="shared" ca="1" si="3"/>
        <v>S</v>
      </c>
      <c r="AO7" s="26" t="str">
        <f t="shared" ca="1" si="3"/>
        <v>S</v>
      </c>
      <c r="AP7" s="26" t="str">
        <f t="shared" ca="1" si="3"/>
        <v>M</v>
      </c>
      <c r="AQ7" s="26" t="str">
        <f t="shared" ca="1" si="3"/>
        <v>T</v>
      </c>
      <c r="AR7" s="26" t="str">
        <f t="shared" ref="AR7:BO7" ca="1" si="4">LEFT(TEXT(AR5,"ddd"),1)</f>
        <v>W</v>
      </c>
      <c r="AS7" s="26" t="str">
        <f t="shared" ca="1" si="4"/>
        <v>T</v>
      </c>
      <c r="AT7" s="26" t="str">
        <f t="shared" ca="1" si="4"/>
        <v>F</v>
      </c>
      <c r="AU7" s="26" t="str">
        <f t="shared" ca="1" si="4"/>
        <v>S</v>
      </c>
      <c r="AV7" s="26" t="str">
        <f t="shared" ca="1" si="4"/>
        <v>S</v>
      </c>
      <c r="AW7" s="26" t="str">
        <f t="shared" ca="1" si="4"/>
        <v>M</v>
      </c>
      <c r="AX7" s="26" t="str">
        <f t="shared" ca="1" si="4"/>
        <v>T</v>
      </c>
      <c r="AY7" s="26" t="str">
        <f t="shared" ca="1" si="4"/>
        <v>W</v>
      </c>
      <c r="AZ7" s="26" t="str">
        <f t="shared" ca="1" si="4"/>
        <v>T</v>
      </c>
      <c r="BA7" s="26" t="str">
        <f t="shared" ca="1" si="4"/>
        <v>F</v>
      </c>
      <c r="BB7" s="26" t="str">
        <f t="shared" ca="1" si="4"/>
        <v>S</v>
      </c>
      <c r="BC7" s="26" t="str">
        <f t="shared" ca="1" si="4"/>
        <v>S</v>
      </c>
      <c r="BD7" s="26" t="str">
        <f t="shared" ca="1" si="4"/>
        <v>M</v>
      </c>
      <c r="BE7" s="26" t="str">
        <f t="shared" ca="1" si="4"/>
        <v>T</v>
      </c>
      <c r="BF7" s="26" t="str">
        <f t="shared" ca="1" si="4"/>
        <v>W</v>
      </c>
      <c r="BG7" s="26" t="str">
        <f t="shared" ca="1" si="4"/>
        <v>T</v>
      </c>
      <c r="BH7" s="26" t="str">
        <f t="shared" ca="1" si="4"/>
        <v>F</v>
      </c>
      <c r="BI7" s="26" t="str">
        <f t="shared" ca="1" si="4"/>
        <v>S</v>
      </c>
      <c r="BJ7" s="26" t="str">
        <f t="shared" ca="1" si="4"/>
        <v>S</v>
      </c>
      <c r="BK7" s="26" t="str">
        <f t="shared" ca="1" si="4"/>
        <v>M</v>
      </c>
      <c r="BL7" s="26" t="str">
        <f t="shared" ca="1" si="4"/>
        <v>T</v>
      </c>
      <c r="BM7" s="26" t="str">
        <f t="shared" ca="1" si="4"/>
        <v>W</v>
      </c>
      <c r="BN7" s="26" t="str">
        <f t="shared" ca="1" si="4"/>
        <v>T</v>
      </c>
      <c r="BO7" s="26" t="str">
        <f t="shared" ca="1" si="4"/>
        <v>F</v>
      </c>
    </row>
    <row r="8" spans="1:67" ht="30" hidden="1" customHeight="1" x14ac:dyDescent="0.3">
      <c r="A8" s="27" t="s">
        <v>19</v>
      </c>
      <c r="B8" s="28"/>
      <c r="C8" s="49"/>
      <c r="D8" s="24"/>
      <c r="E8" s="29"/>
      <c r="F8" s="62">
        <f t="shared" ref="F8" ca="1" si="5">(Today)-(10/1/2018)</f>
        <v>44034.995044598611</v>
      </c>
      <c r="G8" s="62">
        <f t="shared" ref="G8" ca="1" si="6">Today</f>
        <v>44035</v>
      </c>
      <c r="H8" s="62">
        <f ca="1">Milestones[[#This Row],[Today]]-Milestones[[#This Row],[Study Start Date]]</f>
        <v>4.9554013894521631E-3</v>
      </c>
      <c r="I8" s="30"/>
      <c r="J8" s="57"/>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row>
    <row r="9" spans="1:67" s="35" customFormat="1" ht="38" customHeight="1" x14ac:dyDescent="0.3">
      <c r="A9" s="7" t="s">
        <v>14</v>
      </c>
      <c r="B9" s="43" t="s">
        <v>29</v>
      </c>
      <c r="C9" s="24" t="s">
        <v>36</v>
      </c>
      <c r="D9" s="32">
        <v>354</v>
      </c>
      <c r="E9" s="29">
        <v>0.53555219364599094</v>
      </c>
      <c r="F9" s="62">
        <v>43374</v>
      </c>
      <c r="G9" s="62">
        <f ca="1">Today</f>
        <v>44035</v>
      </c>
      <c r="H9" s="69">
        <f ca="1">Milestones[[#This Row],[Today]]-Milestones[[#This Row],[Study Start Date]]</f>
        <v>661</v>
      </c>
      <c r="I9" s="30">
        <v>43374</v>
      </c>
      <c r="J9" s="57">
        <v>43728</v>
      </c>
      <c r="K9" s="33"/>
      <c r="L9" s="34">
        <f t="shared" ref="L9:U23" ca="1" si="7">IF(AND(L$5&gt;=$I9, L$5&lt;=$J9), 1, 0)</f>
        <v>0</v>
      </c>
      <c r="M9" s="34">
        <f t="shared" ca="1" si="7"/>
        <v>0</v>
      </c>
      <c r="N9" s="34">
        <f t="shared" ca="1" si="7"/>
        <v>0</v>
      </c>
      <c r="O9" s="34">
        <f t="shared" ca="1" si="7"/>
        <v>0</v>
      </c>
      <c r="P9" s="34">
        <f t="shared" ca="1" si="7"/>
        <v>0</v>
      </c>
      <c r="Q9" s="34">
        <f t="shared" ca="1" si="7"/>
        <v>0</v>
      </c>
      <c r="R9" s="34">
        <f t="shared" ca="1" si="7"/>
        <v>0</v>
      </c>
      <c r="S9" s="34">
        <f t="shared" ca="1" si="7"/>
        <v>0</v>
      </c>
      <c r="T9" s="34">
        <f t="shared" ca="1" si="7"/>
        <v>0</v>
      </c>
      <c r="U9" s="34">
        <f t="shared" ca="1" si="7"/>
        <v>0</v>
      </c>
      <c r="V9" s="34">
        <f t="shared" ref="V9:AE23" ca="1" si="8">IF(AND(V$5&gt;=$I9, V$5&lt;=$J9), 1, 0)</f>
        <v>0</v>
      </c>
      <c r="W9" s="34">
        <f t="shared" ca="1" si="8"/>
        <v>0</v>
      </c>
      <c r="X9" s="34">
        <f t="shared" ca="1" si="8"/>
        <v>0</v>
      </c>
      <c r="Y9" s="34">
        <f t="shared" ca="1" si="8"/>
        <v>0</v>
      </c>
      <c r="Z9" s="34">
        <f t="shared" ca="1" si="8"/>
        <v>0</v>
      </c>
      <c r="AA9" s="34">
        <f t="shared" ca="1" si="8"/>
        <v>0</v>
      </c>
      <c r="AB9" s="34">
        <f t="shared" ca="1" si="8"/>
        <v>0</v>
      </c>
      <c r="AC9" s="34">
        <f t="shared" ca="1" si="8"/>
        <v>0</v>
      </c>
      <c r="AD9" s="34">
        <f t="shared" ca="1" si="8"/>
        <v>0</v>
      </c>
      <c r="AE9" s="34">
        <f t="shared" ca="1" si="8"/>
        <v>0</v>
      </c>
      <c r="AF9" s="34">
        <f t="shared" ref="AF9:AO23" ca="1" si="9">IF(AND(AF$5&gt;=$I9, AF$5&lt;=$J9), 1, 0)</f>
        <v>0</v>
      </c>
      <c r="AG9" s="34">
        <f t="shared" ca="1" si="9"/>
        <v>0</v>
      </c>
      <c r="AH9" s="34">
        <f t="shared" ca="1" si="9"/>
        <v>0</v>
      </c>
      <c r="AI9" s="34">
        <f t="shared" ca="1" si="9"/>
        <v>0</v>
      </c>
      <c r="AJ9" s="34">
        <f t="shared" ca="1" si="9"/>
        <v>0</v>
      </c>
      <c r="AK9" s="34">
        <f t="shared" ca="1" si="9"/>
        <v>0</v>
      </c>
      <c r="AL9" s="34">
        <f t="shared" ca="1" si="9"/>
        <v>0</v>
      </c>
      <c r="AM9" s="34">
        <f t="shared" ca="1" si="9"/>
        <v>0</v>
      </c>
      <c r="AN9" s="34">
        <f t="shared" ca="1" si="9"/>
        <v>0</v>
      </c>
      <c r="AO9" s="34">
        <f t="shared" ca="1" si="9"/>
        <v>0</v>
      </c>
      <c r="AP9" s="34">
        <f t="shared" ref="AP9:AY23" ca="1" si="10">IF(AND(AP$5&gt;=$I9, AP$5&lt;=$J9), 1, 0)</f>
        <v>0</v>
      </c>
      <c r="AQ9" s="34">
        <f t="shared" ca="1" si="10"/>
        <v>0</v>
      </c>
      <c r="AR9" s="34">
        <f t="shared" ca="1" si="10"/>
        <v>0</v>
      </c>
      <c r="AS9" s="34">
        <f t="shared" ca="1" si="10"/>
        <v>0</v>
      </c>
      <c r="AT9" s="34">
        <f t="shared" ca="1" si="10"/>
        <v>0</v>
      </c>
      <c r="AU9" s="34">
        <f t="shared" ca="1" si="10"/>
        <v>0</v>
      </c>
      <c r="AV9" s="34">
        <f t="shared" ca="1" si="10"/>
        <v>0</v>
      </c>
      <c r="AW9" s="34">
        <f t="shared" ca="1" si="10"/>
        <v>0</v>
      </c>
      <c r="AX9" s="34">
        <f t="shared" ca="1" si="10"/>
        <v>0</v>
      </c>
      <c r="AY9" s="34">
        <f t="shared" ca="1" si="10"/>
        <v>0</v>
      </c>
      <c r="AZ9" s="34">
        <f t="shared" ref="AZ9:BI23" ca="1" si="11">IF(AND(AZ$5&gt;=$I9, AZ$5&lt;=$J9), 1, 0)</f>
        <v>0</v>
      </c>
      <c r="BA9" s="34">
        <f t="shared" ca="1" si="11"/>
        <v>0</v>
      </c>
      <c r="BB9" s="34">
        <f t="shared" ca="1" si="11"/>
        <v>0</v>
      </c>
      <c r="BC9" s="34">
        <f t="shared" ca="1" si="11"/>
        <v>0</v>
      </c>
      <c r="BD9" s="34">
        <f t="shared" ca="1" si="11"/>
        <v>0</v>
      </c>
      <c r="BE9" s="34">
        <f t="shared" ca="1" si="11"/>
        <v>0</v>
      </c>
      <c r="BF9" s="34">
        <f t="shared" ca="1" si="11"/>
        <v>0</v>
      </c>
      <c r="BG9" s="34">
        <f t="shared" ca="1" si="11"/>
        <v>0</v>
      </c>
      <c r="BH9" s="34">
        <f t="shared" ca="1" si="11"/>
        <v>0</v>
      </c>
      <c r="BI9" s="34">
        <f t="shared" ca="1" si="11"/>
        <v>0</v>
      </c>
      <c r="BJ9" s="34">
        <f t="shared" ref="BJ9:BO23" ca="1" si="12">IF(AND(BJ$5&gt;=$I9, BJ$5&lt;=$J9), 1, 0)</f>
        <v>0</v>
      </c>
      <c r="BK9" s="34">
        <f t="shared" ca="1" si="12"/>
        <v>0</v>
      </c>
      <c r="BL9" s="34">
        <f t="shared" ca="1" si="12"/>
        <v>0</v>
      </c>
      <c r="BM9" s="34">
        <f t="shared" ca="1" si="12"/>
        <v>0</v>
      </c>
      <c r="BN9" s="34">
        <f t="shared" ca="1" si="12"/>
        <v>0</v>
      </c>
      <c r="BO9" s="34">
        <f t="shared" ca="1" si="12"/>
        <v>0</v>
      </c>
    </row>
    <row r="10" spans="1:67" s="35" customFormat="1" ht="30" customHeight="1" x14ac:dyDescent="0.3">
      <c r="A10" s="7"/>
      <c r="B10" s="43" t="s">
        <v>46</v>
      </c>
      <c r="C10" s="24" t="s">
        <v>45</v>
      </c>
      <c r="D10" s="32">
        <v>661</v>
      </c>
      <c r="E10" s="29">
        <v>1</v>
      </c>
      <c r="F10" s="62">
        <v>43374</v>
      </c>
      <c r="G10" s="62">
        <f t="shared" ref="G10:G20" ca="1" si="13">Today</f>
        <v>44035</v>
      </c>
      <c r="H10" s="69">
        <f ca="1">Milestones[[#This Row],[Today]]-Milestones[[#This Row],[Study Start Date]]</f>
        <v>661</v>
      </c>
      <c r="I10" s="30">
        <v>43374</v>
      </c>
      <c r="J10" s="57">
        <v>44035</v>
      </c>
      <c r="K10" s="33"/>
      <c r="L10" s="34">
        <f t="shared" ca="1" si="7"/>
        <v>1</v>
      </c>
      <c r="M10" s="34">
        <f t="shared" ca="1" si="7"/>
        <v>1</v>
      </c>
      <c r="N10" s="34">
        <f t="shared" ca="1" si="7"/>
        <v>1</v>
      </c>
      <c r="O10" s="34">
        <f t="shared" ca="1" si="7"/>
        <v>1</v>
      </c>
      <c r="P10" s="34">
        <f t="shared" ca="1" si="7"/>
        <v>1</v>
      </c>
      <c r="Q10" s="34">
        <f t="shared" ca="1" si="7"/>
        <v>1</v>
      </c>
      <c r="R10" s="34">
        <f t="shared" ca="1" si="7"/>
        <v>1</v>
      </c>
      <c r="S10" s="34">
        <f t="shared" ca="1" si="7"/>
        <v>1</v>
      </c>
      <c r="T10" s="34">
        <f t="shared" ca="1" si="7"/>
        <v>1</v>
      </c>
      <c r="U10" s="34">
        <f t="shared" ca="1" si="7"/>
        <v>1</v>
      </c>
      <c r="V10" s="34">
        <f t="shared" ca="1" si="8"/>
        <v>1</v>
      </c>
      <c r="W10" s="34">
        <f t="shared" ca="1" si="8"/>
        <v>1</v>
      </c>
      <c r="X10" s="34">
        <f t="shared" ca="1" si="8"/>
        <v>1</v>
      </c>
      <c r="Y10" s="34">
        <f t="shared" ca="1" si="8"/>
        <v>1</v>
      </c>
      <c r="Z10" s="34">
        <f t="shared" ca="1" si="8"/>
        <v>1</v>
      </c>
      <c r="AA10" s="34">
        <f t="shared" ca="1" si="8"/>
        <v>1</v>
      </c>
      <c r="AB10" s="34">
        <f t="shared" ca="1" si="8"/>
        <v>1</v>
      </c>
      <c r="AC10" s="34">
        <f t="shared" ca="1" si="8"/>
        <v>1</v>
      </c>
      <c r="AD10" s="34">
        <f t="shared" ca="1" si="8"/>
        <v>1</v>
      </c>
      <c r="AE10" s="34">
        <f t="shared" ca="1" si="8"/>
        <v>1</v>
      </c>
      <c r="AF10" s="34">
        <f t="shared" ca="1" si="9"/>
        <v>1</v>
      </c>
      <c r="AG10" s="34">
        <f t="shared" ca="1" si="9"/>
        <v>1</v>
      </c>
      <c r="AH10" s="34">
        <f t="shared" ca="1" si="9"/>
        <v>1</v>
      </c>
      <c r="AI10" s="34">
        <f t="shared" ca="1" si="9"/>
        <v>1</v>
      </c>
      <c r="AJ10" s="34">
        <f t="shared" ca="1" si="9"/>
        <v>1</v>
      </c>
      <c r="AK10" s="34">
        <f t="shared" ca="1" si="9"/>
        <v>1</v>
      </c>
      <c r="AL10" s="34">
        <f t="shared" ca="1" si="9"/>
        <v>1</v>
      </c>
      <c r="AM10" s="34">
        <f t="shared" ca="1" si="9"/>
        <v>1</v>
      </c>
      <c r="AN10" s="34">
        <f t="shared" ca="1" si="9"/>
        <v>1</v>
      </c>
      <c r="AO10" s="34">
        <f t="shared" ca="1" si="9"/>
        <v>1</v>
      </c>
      <c r="AP10" s="34">
        <f t="shared" ca="1" si="10"/>
        <v>1</v>
      </c>
      <c r="AQ10" s="34">
        <f t="shared" ca="1" si="10"/>
        <v>1</v>
      </c>
      <c r="AR10" s="34">
        <f t="shared" ca="1" si="10"/>
        <v>1</v>
      </c>
      <c r="AS10" s="34">
        <f t="shared" ca="1" si="10"/>
        <v>1</v>
      </c>
      <c r="AT10" s="34">
        <f t="shared" ca="1" si="10"/>
        <v>1</v>
      </c>
      <c r="AU10" s="34">
        <f t="shared" ca="1" si="10"/>
        <v>1</v>
      </c>
      <c r="AV10" s="34">
        <f t="shared" ca="1" si="10"/>
        <v>1</v>
      </c>
      <c r="AW10" s="34">
        <f t="shared" ca="1" si="10"/>
        <v>1</v>
      </c>
      <c r="AX10" s="34">
        <f t="shared" ca="1" si="10"/>
        <v>1</v>
      </c>
      <c r="AY10" s="34">
        <f t="shared" ca="1" si="10"/>
        <v>1</v>
      </c>
      <c r="AZ10" s="34">
        <f t="shared" ca="1" si="11"/>
        <v>1</v>
      </c>
      <c r="BA10" s="34">
        <f t="shared" ca="1" si="11"/>
        <v>1</v>
      </c>
      <c r="BB10" s="34">
        <f t="shared" ca="1" si="11"/>
        <v>1</v>
      </c>
      <c r="BC10" s="34">
        <f t="shared" ca="1" si="11"/>
        <v>1</v>
      </c>
      <c r="BD10" s="34">
        <f t="shared" ca="1" si="11"/>
        <v>1</v>
      </c>
      <c r="BE10" s="34">
        <f t="shared" ca="1" si="11"/>
        <v>1</v>
      </c>
      <c r="BF10" s="34">
        <f t="shared" ca="1" si="11"/>
        <v>1</v>
      </c>
      <c r="BG10" s="34">
        <f t="shared" ca="1" si="11"/>
        <v>1</v>
      </c>
      <c r="BH10" s="34">
        <f t="shared" ca="1" si="11"/>
        <v>1</v>
      </c>
      <c r="BI10" s="34">
        <f t="shared" ca="1" si="11"/>
        <v>1</v>
      </c>
      <c r="BJ10" s="34">
        <f t="shared" ca="1" si="12"/>
        <v>1</v>
      </c>
      <c r="BK10" s="34">
        <f t="shared" ca="1" si="12"/>
        <v>1</v>
      </c>
      <c r="BL10" s="34">
        <f t="shared" ca="1" si="12"/>
        <v>1</v>
      </c>
      <c r="BM10" s="34">
        <f t="shared" ca="1" si="12"/>
        <v>1</v>
      </c>
      <c r="BN10" s="34">
        <f t="shared" ca="1" si="12"/>
        <v>1</v>
      </c>
      <c r="BO10" s="34">
        <f t="shared" ca="1" si="12"/>
        <v>1</v>
      </c>
    </row>
    <row r="11" spans="1:67" s="35" customFormat="1" ht="57.5" customHeight="1" x14ac:dyDescent="0.3">
      <c r="A11" s="7"/>
      <c r="B11" s="43" t="s">
        <v>27</v>
      </c>
      <c r="C11" s="24" t="s">
        <v>36</v>
      </c>
      <c r="D11" s="32">
        <v>545</v>
      </c>
      <c r="E11" s="29">
        <v>0.82450832072617242</v>
      </c>
      <c r="F11" s="62">
        <v>43374</v>
      </c>
      <c r="G11" s="62">
        <f t="shared" ca="1" si="13"/>
        <v>44035</v>
      </c>
      <c r="H11" s="69">
        <f ca="1">Milestones[[#This Row],[Today]]-Milestones[[#This Row],[Study Start Date]]</f>
        <v>661</v>
      </c>
      <c r="I11" s="30">
        <v>43490</v>
      </c>
      <c r="J11" s="57">
        <v>44035</v>
      </c>
      <c r="K11" s="33"/>
      <c r="L11" s="34">
        <f t="shared" ca="1" si="7"/>
        <v>1</v>
      </c>
      <c r="M11" s="34">
        <f t="shared" ca="1" si="7"/>
        <v>1</v>
      </c>
      <c r="N11" s="34">
        <f t="shared" ca="1" si="7"/>
        <v>1</v>
      </c>
      <c r="O11" s="34">
        <f t="shared" ca="1" si="7"/>
        <v>1</v>
      </c>
      <c r="P11" s="34">
        <f t="shared" ca="1" si="7"/>
        <v>1</v>
      </c>
      <c r="Q11" s="34">
        <f t="shared" ca="1" si="7"/>
        <v>1</v>
      </c>
      <c r="R11" s="34">
        <f t="shared" ca="1" si="7"/>
        <v>1</v>
      </c>
      <c r="S11" s="34">
        <f t="shared" ca="1" si="7"/>
        <v>1</v>
      </c>
      <c r="T11" s="34">
        <f t="shared" ca="1" si="7"/>
        <v>1</v>
      </c>
      <c r="U11" s="34">
        <f t="shared" ca="1" si="7"/>
        <v>1</v>
      </c>
      <c r="V11" s="34">
        <f t="shared" ca="1" si="8"/>
        <v>1</v>
      </c>
      <c r="W11" s="34">
        <f t="shared" ca="1" si="8"/>
        <v>1</v>
      </c>
      <c r="X11" s="34">
        <f t="shared" ca="1" si="8"/>
        <v>1</v>
      </c>
      <c r="Y11" s="34">
        <f t="shared" ca="1" si="8"/>
        <v>1</v>
      </c>
      <c r="Z11" s="34">
        <f t="shared" ca="1" si="8"/>
        <v>1</v>
      </c>
      <c r="AA11" s="34">
        <f t="shared" ca="1" si="8"/>
        <v>1</v>
      </c>
      <c r="AB11" s="34">
        <f t="shared" ca="1" si="8"/>
        <v>1</v>
      </c>
      <c r="AC11" s="34">
        <f t="shared" ca="1" si="8"/>
        <v>1</v>
      </c>
      <c r="AD11" s="34">
        <f t="shared" ca="1" si="8"/>
        <v>1</v>
      </c>
      <c r="AE11" s="34">
        <f t="shared" ca="1" si="8"/>
        <v>1</v>
      </c>
      <c r="AF11" s="34">
        <f t="shared" ca="1" si="9"/>
        <v>1</v>
      </c>
      <c r="AG11" s="34">
        <f t="shared" ca="1" si="9"/>
        <v>1</v>
      </c>
      <c r="AH11" s="34">
        <f t="shared" ca="1" si="9"/>
        <v>1</v>
      </c>
      <c r="AI11" s="34">
        <f t="shared" ca="1" si="9"/>
        <v>1</v>
      </c>
      <c r="AJ11" s="34">
        <f t="shared" ca="1" si="9"/>
        <v>1</v>
      </c>
      <c r="AK11" s="34">
        <f t="shared" ca="1" si="9"/>
        <v>1</v>
      </c>
      <c r="AL11" s="34">
        <f t="shared" ca="1" si="9"/>
        <v>1</v>
      </c>
      <c r="AM11" s="34">
        <f t="shared" ca="1" si="9"/>
        <v>1</v>
      </c>
      <c r="AN11" s="34">
        <f t="shared" ca="1" si="9"/>
        <v>1</v>
      </c>
      <c r="AO11" s="34">
        <f t="shared" ca="1" si="9"/>
        <v>1</v>
      </c>
      <c r="AP11" s="34">
        <f t="shared" ca="1" si="10"/>
        <v>1</v>
      </c>
      <c r="AQ11" s="34">
        <f t="shared" ca="1" si="10"/>
        <v>1</v>
      </c>
      <c r="AR11" s="34">
        <f t="shared" ca="1" si="10"/>
        <v>1</v>
      </c>
      <c r="AS11" s="34">
        <f t="shared" ca="1" si="10"/>
        <v>1</v>
      </c>
      <c r="AT11" s="34">
        <f t="shared" ca="1" si="10"/>
        <v>1</v>
      </c>
      <c r="AU11" s="34">
        <f t="shared" ca="1" si="10"/>
        <v>1</v>
      </c>
      <c r="AV11" s="34">
        <f t="shared" ca="1" si="10"/>
        <v>1</v>
      </c>
      <c r="AW11" s="34">
        <f t="shared" ca="1" si="10"/>
        <v>1</v>
      </c>
      <c r="AX11" s="34">
        <f t="shared" ca="1" si="10"/>
        <v>1</v>
      </c>
      <c r="AY11" s="34">
        <f t="shared" ca="1" si="10"/>
        <v>1</v>
      </c>
      <c r="AZ11" s="34">
        <f t="shared" ca="1" si="11"/>
        <v>1</v>
      </c>
      <c r="BA11" s="34">
        <f t="shared" ca="1" si="11"/>
        <v>1</v>
      </c>
      <c r="BB11" s="34">
        <f t="shared" ca="1" si="11"/>
        <v>1</v>
      </c>
      <c r="BC11" s="34">
        <f t="shared" ca="1" si="11"/>
        <v>1</v>
      </c>
      <c r="BD11" s="34">
        <f t="shared" ca="1" si="11"/>
        <v>1</v>
      </c>
      <c r="BE11" s="34">
        <f t="shared" ca="1" si="11"/>
        <v>1</v>
      </c>
      <c r="BF11" s="34">
        <f t="shared" ca="1" si="11"/>
        <v>1</v>
      </c>
      <c r="BG11" s="34">
        <f t="shared" ca="1" si="11"/>
        <v>1</v>
      </c>
      <c r="BH11" s="34">
        <f t="shared" ca="1" si="11"/>
        <v>1</v>
      </c>
      <c r="BI11" s="34">
        <f t="shared" ca="1" si="11"/>
        <v>1</v>
      </c>
      <c r="BJ11" s="34">
        <f t="shared" ca="1" si="12"/>
        <v>1</v>
      </c>
      <c r="BK11" s="34">
        <f t="shared" ca="1" si="12"/>
        <v>1</v>
      </c>
      <c r="BL11" s="34">
        <f t="shared" ca="1" si="12"/>
        <v>1</v>
      </c>
      <c r="BM11" s="34">
        <f t="shared" ca="1" si="12"/>
        <v>1</v>
      </c>
      <c r="BN11" s="34">
        <f t="shared" ca="1" si="12"/>
        <v>1</v>
      </c>
      <c r="BO11" s="34">
        <f t="shared" ca="1" si="12"/>
        <v>1</v>
      </c>
    </row>
    <row r="12" spans="1:67" s="35" customFormat="1" ht="30" customHeight="1" x14ac:dyDescent="0.3">
      <c r="A12" s="27"/>
      <c r="B12" s="43" t="s">
        <v>28</v>
      </c>
      <c r="C12" s="24" t="s">
        <v>36</v>
      </c>
      <c r="D12" s="32">
        <v>396</v>
      </c>
      <c r="E12" s="29">
        <v>0.59909228441754914</v>
      </c>
      <c r="F12" s="62">
        <v>43374</v>
      </c>
      <c r="G12" s="62">
        <f t="shared" ca="1" si="13"/>
        <v>44035</v>
      </c>
      <c r="H12" s="69">
        <f ca="1">Milestones[[#This Row],[Today]]-Milestones[[#This Row],[Study Start Date]]</f>
        <v>661</v>
      </c>
      <c r="I12" s="30">
        <v>43639</v>
      </c>
      <c r="J12" s="57">
        <v>44035</v>
      </c>
      <c r="K12" s="33"/>
      <c r="L12" s="34">
        <f t="shared" ca="1" si="7"/>
        <v>1</v>
      </c>
      <c r="M12" s="34">
        <f t="shared" ca="1" si="7"/>
        <v>1</v>
      </c>
      <c r="N12" s="34">
        <f t="shared" ca="1" si="7"/>
        <v>1</v>
      </c>
      <c r="O12" s="34">
        <f t="shared" ca="1" si="7"/>
        <v>1</v>
      </c>
      <c r="P12" s="34">
        <f t="shared" ca="1" si="7"/>
        <v>1</v>
      </c>
      <c r="Q12" s="34">
        <f t="shared" ca="1" si="7"/>
        <v>1</v>
      </c>
      <c r="R12" s="34">
        <f t="shared" ca="1" si="7"/>
        <v>1</v>
      </c>
      <c r="S12" s="34">
        <f t="shared" ca="1" si="7"/>
        <v>1</v>
      </c>
      <c r="T12" s="34">
        <f t="shared" ca="1" si="7"/>
        <v>1</v>
      </c>
      <c r="U12" s="34">
        <f t="shared" ca="1" si="7"/>
        <v>1</v>
      </c>
      <c r="V12" s="34">
        <f t="shared" ca="1" si="8"/>
        <v>1</v>
      </c>
      <c r="W12" s="34">
        <f t="shared" ca="1" si="8"/>
        <v>1</v>
      </c>
      <c r="X12" s="34">
        <f t="shared" ca="1" si="8"/>
        <v>1</v>
      </c>
      <c r="Y12" s="34">
        <f t="shared" ca="1" si="8"/>
        <v>1</v>
      </c>
      <c r="Z12" s="34">
        <f t="shared" ca="1" si="8"/>
        <v>1</v>
      </c>
      <c r="AA12" s="34">
        <f t="shared" ca="1" si="8"/>
        <v>1</v>
      </c>
      <c r="AB12" s="34">
        <f t="shared" ca="1" si="8"/>
        <v>1</v>
      </c>
      <c r="AC12" s="34">
        <f t="shared" ca="1" si="8"/>
        <v>1</v>
      </c>
      <c r="AD12" s="34">
        <f t="shared" ca="1" si="8"/>
        <v>1</v>
      </c>
      <c r="AE12" s="34">
        <f t="shared" ca="1" si="8"/>
        <v>1</v>
      </c>
      <c r="AF12" s="34">
        <f t="shared" ca="1" si="9"/>
        <v>1</v>
      </c>
      <c r="AG12" s="34">
        <f t="shared" ca="1" si="9"/>
        <v>1</v>
      </c>
      <c r="AH12" s="34">
        <f t="shared" ca="1" si="9"/>
        <v>1</v>
      </c>
      <c r="AI12" s="34">
        <f t="shared" ca="1" si="9"/>
        <v>1</v>
      </c>
      <c r="AJ12" s="34">
        <f t="shared" ca="1" si="9"/>
        <v>1</v>
      </c>
      <c r="AK12" s="34">
        <f t="shared" ca="1" si="9"/>
        <v>1</v>
      </c>
      <c r="AL12" s="34">
        <f t="shared" ca="1" si="9"/>
        <v>1</v>
      </c>
      <c r="AM12" s="34">
        <f t="shared" ca="1" si="9"/>
        <v>1</v>
      </c>
      <c r="AN12" s="34">
        <f t="shared" ca="1" si="9"/>
        <v>1</v>
      </c>
      <c r="AO12" s="34">
        <f t="shared" ca="1" si="9"/>
        <v>1</v>
      </c>
      <c r="AP12" s="34">
        <f t="shared" ca="1" si="10"/>
        <v>1</v>
      </c>
      <c r="AQ12" s="34">
        <f t="shared" ca="1" si="10"/>
        <v>1</v>
      </c>
      <c r="AR12" s="34">
        <f t="shared" ca="1" si="10"/>
        <v>1</v>
      </c>
      <c r="AS12" s="34">
        <f t="shared" ca="1" si="10"/>
        <v>1</v>
      </c>
      <c r="AT12" s="34">
        <f t="shared" ca="1" si="10"/>
        <v>1</v>
      </c>
      <c r="AU12" s="34">
        <f t="shared" ca="1" si="10"/>
        <v>1</v>
      </c>
      <c r="AV12" s="34">
        <f t="shared" ca="1" si="10"/>
        <v>1</v>
      </c>
      <c r="AW12" s="34">
        <f t="shared" ca="1" si="10"/>
        <v>1</v>
      </c>
      <c r="AX12" s="34">
        <f t="shared" ca="1" si="10"/>
        <v>1</v>
      </c>
      <c r="AY12" s="34">
        <f t="shared" ca="1" si="10"/>
        <v>1</v>
      </c>
      <c r="AZ12" s="34">
        <f t="shared" ca="1" si="11"/>
        <v>1</v>
      </c>
      <c r="BA12" s="34">
        <f t="shared" ca="1" si="11"/>
        <v>1</v>
      </c>
      <c r="BB12" s="34">
        <f t="shared" ca="1" si="11"/>
        <v>1</v>
      </c>
      <c r="BC12" s="34">
        <f t="shared" ca="1" si="11"/>
        <v>1</v>
      </c>
      <c r="BD12" s="34">
        <f t="shared" ca="1" si="11"/>
        <v>1</v>
      </c>
      <c r="BE12" s="34">
        <f t="shared" ca="1" si="11"/>
        <v>1</v>
      </c>
      <c r="BF12" s="34">
        <f t="shared" ca="1" si="11"/>
        <v>1</v>
      </c>
      <c r="BG12" s="34">
        <f t="shared" ca="1" si="11"/>
        <v>1</v>
      </c>
      <c r="BH12" s="34">
        <f t="shared" ca="1" si="11"/>
        <v>1</v>
      </c>
      <c r="BI12" s="34">
        <f t="shared" ca="1" si="11"/>
        <v>1</v>
      </c>
      <c r="BJ12" s="34">
        <f t="shared" ca="1" si="12"/>
        <v>1</v>
      </c>
      <c r="BK12" s="34">
        <f t="shared" ca="1" si="12"/>
        <v>1</v>
      </c>
      <c r="BL12" s="34">
        <f t="shared" ca="1" si="12"/>
        <v>1</v>
      </c>
      <c r="BM12" s="34">
        <f t="shared" ca="1" si="12"/>
        <v>1</v>
      </c>
      <c r="BN12" s="34">
        <f t="shared" ca="1" si="12"/>
        <v>1</v>
      </c>
      <c r="BO12" s="34">
        <f t="shared" ca="1" si="12"/>
        <v>1</v>
      </c>
    </row>
    <row r="13" spans="1:67" s="35" customFormat="1" ht="30" customHeight="1" x14ac:dyDescent="0.3">
      <c r="A13" s="27"/>
      <c r="B13" s="43" t="s">
        <v>30</v>
      </c>
      <c r="C13" s="24" t="s">
        <v>36</v>
      </c>
      <c r="D13" s="32">
        <v>239</v>
      </c>
      <c r="E13" s="29">
        <v>0.36157337367624809</v>
      </c>
      <c r="F13" s="62">
        <v>43374</v>
      </c>
      <c r="G13" s="62">
        <f t="shared" ca="1" si="13"/>
        <v>44035</v>
      </c>
      <c r="H13" s="69">
        <f ca="1">Milestones[[#This Row],[Today]]-Milestones[[#This Row],[Study Start Date]]</f>
        <v>661</v>
      </c>
      <c r="I13" s="30">
        <v>43796</v>
      </c>
      <c r="J13" s="57">
        <v>44035</v>
      </c>
      <c r="K13" s="33"/>
      <c r="L13" s="34">
        <f t="shared" ca="1" si="7"/>
        <v>1</v>
      </c>
      <c r="M13" s="34">
        <f t="shared" ca="1" si="7"/>
        <v>1</v>
      </c>
      <c r="N13" s="34">
        <f t="shared" ca="1" si="7"/>
        <v>1</v>
      </c>
      <c r="O13" s="34">
        <f t="shared" ca="1" si="7"/>
        <v>1</v>
      </c>
      <c r="P13" s="34">
        <f t="shared" ca="1" si="7"/>
        <v>1</v>
      </c>
      <c r="Q13" s="34">
        <f t="shared" ca="1" si="7"/>
        <v>1</v>
      </c>
      <c r="R13" s="34">
        <f t="shared" ca="1" si="7"/>
        <v>1</v>
      </c>
      <c r="S13" s="34">
        <f t="shared" ca="1" si="7"/>
        <v>1</v>
      </c>
      <c r="T13" s="34">
        <f t="shared" ca="1" si="7"/>
        <v>1</v>
      </c>
      <c r="U13" s="34">
        <f t="shared" ca="1" si="7"/>
        <v>1</v>
      </c>
      <c r="V13" s="34">
        <f t="shared" ca="1" si="8"/>
        <v>1</v>
      </c>
      <c r="W13" s="34">
        <f t="shared" ca="1" si="8"/>
        <v>1</v>
      </c>
      <c r="X13" s="34">
        <f t="shared" ca="1" si="8"/>
        <v>1</v>
      </c>
      <c r="Y13" s="34">
        <f t="shared" ca="1" si="8"/>
        <v>1</v>
      </c>
      <c r="Z13" s="34">
        <f t="shared" ca="1" si="8"/>
        <v>1</v>
      </c>
      <c r="AA13" s="34">
        <f t="shared" ca="1" si="8"/>
        <v>1</v>
      </c>
      <c r="AB13" s="34">
        <f t="shared" ca="1" si="8"/>
        <v>1</v>
      </c>
      <c r="AC13" s="34">
        <f t="shared" ca="1" si="8"/>
        <v>1</v>
      </c>
      <c r="AD13" s="34">
        <f t="shared" ca="1" si="8"/>
        <v>1</v>
      </c>
      <c r="AE13" s="34">
        <f t="shared" ca="1" si="8"/>
        <v>1</v>
      </c>
      <c r="AF13" s="34">
        <f t="shared" ca="1" si="9"/>
        <v>1</v>
      </c>
      <c r="AG13" s="34">
        <f t="shared" ca="1" si="9"/>
        <v>1</v>
      </c>
      <c r="AH13" s="34">
        <f t="shared" ca="1" si="9"/>
        <v>1</v>
      </c>
      <c r="AI13" s="34">
        <f t="shared" ca="1" si="9"/>
        <v>1</v>
      </c>
      <c r="AJ13" s="34">
        <f t="shared" ca="1" si="9"/>
        <v>1</v>
      </c>
      <c r="AK13" s="34">
        <f t="shared" ca="1" si="9"/>
        <v>1</v>
      </c>
      <c r="AL13" s="34">
        <f t="shared" ca="1" si="9"/>
        <v>1</v>
      </c>
      <c r="AM13" s="34">
        <f t="shared" ca="1" si="9"/>
        <v>1</v>
      </c>
      <c r="AN13" s="34">
        <f t="shared" ca="1" si="9"/>
        <v>1</v>
      </c>
      <c r="AO13" s="34">
        <f t="shared" ca="1" si="9"/>
        <v>1</v>
      </c>
      <c r="AP13" s="34">
        <f t="shared" ca="1" si="10"/>
        <v>1</v>
      </c>
      <c r="AQ13" s="34">
        <f t="shared" ca="1" si="10"/>
        <v>1</v>
      </c>
      <c r="AR13" s="34">
        <f t="shared" ca="1" si="10"/>
        <v>1</v>
      </c>
      <c r="AS13" s="34">
        <f t="shared" ca="1" si="10"/>
        <v>1</v>
      </c>
      <c r="AT13" s="34">
        <f t="shared" ca="1" si="10"/>
        <v>1</v>
      </c>
      <c r="AU13" s="34">
        <f t="shared" ca="1" si="10"/>
        <v>1</v>
      </c>
      <c r="AV13" s="34">
        <f t="shared" ca="1" si="10"/>
        <v>1</v>
      </c>
      <c r="AW13" s="34">
        <f t="shared" ca="1" si="10"/>
        <v>1</v>
      </c>
      <c r="AX13" s="34">
        <f t="shared" ca="1" si="10"/>
        <v>1</v>
      </c>
      <c r="AY13" s="34">
        <f t="shared" ca="1" si="10"/>
        <v>1</v>
      </c>
      <c r="AZ13" s="34">
        <f t="shared" ca="1" si="11"/>
        <v>1</v>
      </c>
      <c r="BA13" s="34">
        <f t="shared" ca="1" si="11"/>
        <v>1</v>
      </c>
      <c r="BB13" s="34">
        <f t="shared" ca="1" si="11"/>
        <v>1</v>
      </c>
      <c r="BC13" s="34">
        <f t="shared" ca="1" si="11"/>
        <v>1</v>
      </c>
      <c r="BD13" s="34">
        <f t="shared" ca="1" si="11"/>
        <v>1</v>
      </c>
      <c r="BE13" s="34">
        <f t="shared" ca="1" si="11"/>
        <v>1</v>
      </c>
      <c r="BF13" s="34">
        <f t="shared" ca="1" si="11"/>
        <v>1</v>
      </c>
      <c r="BG13" s="34">
        <f t="shared" ca="1" si="11"/>
        <v>1</v>
      </c>
      <c r="BH13" s="34">
        <f t="shared" ca="1" si="11"/>
        <v>1</v>
      </c>
      <c r="BI13" s="34">
        <f t="shared" ca="1" si="11"/>
        <v>1</v>
      </c>
      <c r="BJ13" s="34">
        <f t="shared" ca="1" si="12"/>
        <v>1</v>
      </c>
      <c r="BK13" s="34">
        <f t="shared" ca="1" si="12"/>
        <v>1</v>
      </c>
      <c r="BL13" s="34">
        <f t="shared" ca="1" si="12"/>
        <v>1</v>
      </c>
      <c r="BM13" s="34">
        <f t="shared" ca="1" si="12"/>
        <v>1</v>
      </c>
      <c r="BN13" s="34">
        <f t="shared" ca="1" si="12"/>
        <v>1</v>
      </c>
      <c r="BO13" s="34">
        <f t="shared" ca="1" si="12"/>
        <v>1</v>
      </c>
    </row>
    <row r="14" spans="1:67" s="35" customFormat="1" ht="30" customHeight="1" x14ac:dyDescent="0.3">
      <c r="A14" s="7"/>
      <c r="B14" s="43" t="s">
        <v>41</v>
      </c>
      <c r="C14" s="24" t="s">
        <v>37</v>
      </c>
      <c r="D14" s="32">
        <v>1</v>
      </c>
      <c r="E14" s="29">
        <v>1.5128593040847202E-3</v>
      </c>
      <c r="F14" s="62">
        <v>43374</v>
      </c>
      <c r="G14" s="62">
        <f t="shared" ca="1" si="13"/>
        <v>44035</v>
      </c>
      <c r="H14" s="69">
        <f ca="1">Milestones[[#This Row],[Today]]-Milestones[[#This Row],[Study Start Date]]</f>
        <v>661</v>
      </c>
      <c r="I14" s="30">
        <v>43882</v>
      </c>
      <c r="J14" s="57">
        <v>43883</v>
      </c>
      <c r="K14" s="33"/>
      <c r="L14" s="34">
        <f t="shared" ca="1" si="7"/>
        <v>0</v>
      </c>
      <c r="M14" s="34">
        <f t="shared" ca="1" si="7"/>
        <v>0</v>
      </c>
      <c r="N14" s="34">
        <f t="shared" ca="1" si="7"/>
        <v>0</v>
      </c>
      <c r="O14" s="34">
        <f t="shared" ca="1" si="7"/>
        <v>0</v>
      </c>
      <c r="P14" s="34">
        <f t="shared" ca="1" si="7"/>
        <v>0</v>
      </c>
      <c r="Q14" s="34">
        <f t="shared" ca="1" si="7"/>
        <v>0</v>
      </c>
      <c r="R14" s="34">
        <f t="shared" ca="1" si="7"/>
        <v>0</v>
      </c>
      <c r="S14" s="34">
        <f t="shared" ca="1" si="7"/>
        <v>0</v>
      </c>
      <c r="T14" s="34">
        <f t="shared" ca="1" si="7"/>
        <v>0</v>
      </c>
      <c r="U14" s="34">
        <f t="shared" ca="1" si="7"/>
        <v>0</v>
      </c>
      <c r="V14" s="34">
        <f t="shared" ca="1" si="8"/>
        <v>0</v>
      </c>
      <c r="W14" s="34">
        <f t="shared" ca="1" si="8"/>
        <v>0</v>
      </c>
      <c r="X14" s="34">
        <f t="shared" ca="1" si="8"/>
        <v>0</v>
      </c>
      <c r="Y14" s="34">
        <f t="shared" ca="1" si="8"/>
        <v>0</v>
      </c>
      <c r="Z14" s="34">
        <f t="shared" ca="1" si="8"/>
        <v>0</v>
      </c>
      <c r="AA14" s="34">
        <f t="shared" ca="1" si="8"/>
        <v>0</v>
      </c>
      <c r="AB14" s="34">
        <f t="shared" ca="1" si="8"/>
        <v>0</v>
      </c>
      <c r="AC14" s="34">
        <f t="shared" ca="1" si="8"/>
        <v>0</v>
      </c>
      <c r="AD14" s="34">
        <f t="shared" ca="1" si="8"/>
        <v>0</v>
      </c>
      <c r="AE14" s="34">
        <f t="shared" ca="1" si="8"/>
        <v>0</v>
      </c>
      <c r="AF14" s="34">
        <f t="shared" ca="1" si="9"/>
        <v>0</v>
      </c>
      <c r="AG14" s="34">
        <f t="shared" ca="1" si="9"/>
        <v>0</v>
      </c>
      <c r="AH14" s="34">
        <f t="shared" ca="1" si="9"/>
        <v>0</v>
      </c>
      <c r="AI14" s="34">
        <f t="shared" ca="1" si="9"/>
        <v>0</v>
      </c>
      <c r="AJ14" s="34">
        <f t="shared" ca="1" si="9"/>
        <v>0</v>
      </c>
      <c r="AK14" s="34">
        <f t="shared" ca="1" si="9"/>
        <v>0</v>
      </c>
      <c r="AL14" s="34">
        <f t="shared" ca="1" si="9"/>
        <v>0</v>
      </c>
      <c r="AM14" s="34">
        <f t="shared" ca="1" si="9"/>
        <v>0</v>
      </c>
      <c r="AN14" s="34">
        <f t="shared" ca="1" si="9"/>
        <v>0</v>
      </c>
      <c r="AO14" s="34">
        <f t="shared" ca="1" si="9"/>
        <v>0</v>
      </c>
      <c r="AP14" s="34">
        <f t="shared" ca="1" si="10"/>
        <v>0</v>
      </c>
      <c r="AQ14" s="34">
        <f t="shared" ca="1" si="10"/>
        <v>0</v>
      </c>
      <c r="AR14" s="34">
        <f t="shared" ca="1" si="10"/>
        <v>0</v>
      </c>
      <c r="AS14" s="34">
        <f t="shared" ca="1" si="10"/>
        <v>0</v>
      </c>
      <c r="AT14" s="34">
        <f t="shared" ca="1" si="10"/>
        <v>0</v>
      </c>
      <c r="AU14" s="34">
        <f t="shared" ca="1" si="10"/>
        <v>0</v>
      </c>
      <c r="AV14" s="34">
        <f t="shared" ca="1" si="10"/>
        <v>0</v>
      </c>
      <c r="AW14" s="34">
        <f t="shared" ca="1" si="10"/>
        <v>0</v>
      </c>
      <c r="AX14" s="34">
        <f t="shared" ca="1" si="10"/>
        <v>0</v>
      </c>
      <c r="AY14" s="34">
        <f t="shared" ca="1" si="10"/>
        <v>0</v>
      </c>
      <c r="AZ14" s="34">
        <f t="shared" ca="1" si="11"/>
        <v>0</v>
      </c>
      <c r="BA14" s="34">
        <f t="shared" ca="1" si="11"/>
        <v>0</v>
      </c>
      <c r="BB14" s="34">
        <f t="shared" ca="1" si="11"/>
        <v>0</v>
      </c>
      <c r="BC14" s="34">
        <f t="shared" ca="1" si="11"/>
        <v>0</v>
      </c>
      <c r="BD14" s="34">
        <f t="shared" ca="1" si="11"/>
        <v>0</v>
      </c>
      <c r="BE14" s="34">
        <f t="shared" ca="1" si="11"/>
        <v>0</v>
      </c>
      <c r="BF14" s="34">
        <f t="shared" ca="1" si="11"/>
        <v>0</v>
      </c>
      <c r="BG14" s="34">
        <f t="shared" ca="1" si="11"/>
        <v>0</v>
      </c>
      <c r="BH14" s="34">
        <f t="shared" ca="1" si="11"/>
        <v>0</v>
      </c>
      <c r="BI14" s="34">
        <f t="shared" ca="1" si="11"/>
        <v>0</v>
      </c>
      <c r="BJ14" s="34">
        <f t="shared" ca="1" si="12"/>
        <v>0</v>
      </c>
      <c r="BK14" s="34">
        <f t="shared" ca="1" si="12"/>
        <v>0</v>
      </c>
      <c r="BL14" s="34">
        <f t="shared" ca="1" si="12"/>
        <v>0</v>
      </c>
      <c r="BM14" s="34">
        <f t="shared" ca="1" si="12"/>
        <v>0</v>
      </c>
      <c r="BN14" s="34">
        <f t="shared" ca="1" si="12"/>
        <v>0</v>
      </c>
      <c r="BO14" s="34">
        <f t="shared" ca="1" si="12"/>
        <v>0</v>
      </c>
    </row>
    <row r="15" spans="1:67" s="35" customFormat="1" ht="30" customHeight="1" x14ac:dyDescent="0.3">
      <c r="A15" s="7"/>
      <c r="B15" s="43" t="s">
        <v>31</v>
      </c>
      <c r="C15" s="24" t="s">
        <v>37</v>
      </c>
      <c r="D15" s="32">
        <v>146</v>
      </c>
      <c r="E15" s="29">
        <v>0.22087745839636913</v>
      </c>
      <c r="F15" s="62">
        <v>43374</v>
      </c>
      <c r="G15" s="62">
        <f t="shared" ca="1" si="13"/>
        <v>44035</v>
      </c>
      <c r="H15" s="69">
        <f ca="1">Milestones[[#This Row],[Today]]-Milestones[[#This Row],[Study Start Date]]</f>
        <v>661</v>
      </c>
      <c r="I15" s="30">
        <v>43889</v>
      </c>
      <c r="J15" s="57">
        <v>44035</v>
      </c>
      <c r="K15" s="33"/>
      <c r="L15" s="34">
        <f t="shared" ca="1" si="7"/>
        <v>1</v>
      </c>
      <c r="M15" s="34">
        <f t="shared" ca="1" si="7"/>
        <v>1</v>
      </c>
      <c r="N15" s="34">
        <f t="shared" ca="1" si="7"/>
        <v>1</v>
      </c>
      <c r="O15" s="34">
        <f t="shared" ca="1" si="7"/>
        <v>1</v>
      </c>
      <c r="P15" s="34">
        <f t="shared" ca="1" si="7"/>
        <v>1</v>
      </c>
      <c r="Q15" s="34">
        <f t="shared" ca="1" si="7"/>
        <v>1</v>
      </c>
      <c r="R15" s="34">
        <f t="shared" ca="1" si="7"/>
        <v>1</v>
      </c>
      <c r="S15" s="34">
        <f t="shared" ca="1" si="7"/>
        <v>1</v>
      </c>
      <c r="T15" s="34">
        <f t="shared" ca="1" si="7"/>
        <v>1</v>
      </c>
      <c r="U15" s="34">
        <f t="shared" ca="1" si="7"/>
        <v>1</v>
      </c>
      <c r="V15" s="34">
        <f t="shared" ca="1" si="8"/>
        <v>1</v>
      </c>
      <c r="W15" s="34">
        <f t="shared" ca="1" si="8"/>
        <v>1</v>
      </c>
      <c r="X15" s="34">
        <f t="shared" ca="1" si="8"/>
        <v>1</v>
      </c>
      <c r="Y15" s="34">
        <f t="shared" ca="1" si="8"/>
        <v>1</v>
      </c>
      <c r="Z15" s="34">
        <f t="shared" ca="1" si="8"/>
        <v>1</v>
      </c>
      <c r="AA15" s="34">
        <f t="shared" ca="1" si="8"/>
        <v>1</v>
      </c>
      <c r="AB15" s="34">
        <f t="shared" ca="1" si="8"/>
        <v>1</v>
      </c>
      <c r="AC15" s="34">
        <f t="shared" ca="1" si="8"/>
        <v>1</v>
      </c>
      <c r="AD15" s="34">
        <f t="shared" ca="1" si="8"/>
        <v>1</v>
      </c>
      <c r="AE15" s="34">
        <f t="shared" ca="1" si="8"/>
        <v>1</v>
      </c>
      <c r="AF15" s="34">
        <f t="shared" ca="1" si="9"/>
        <v>1</v>
      </c>
      <c r="AG15" s="34">
        <f t="shared" ca="1" si="9"/>
        <v>1</v>
      </c>
      <c r="AH15" s="34">
        <f t="shared" ca="1" si="9"/>
        <v>1</v>
      </c>
      <c r="AI15" s="34">
        <f t="shared" ca="1" si="9"/>
        <v>1</v>
      </c>
      <c r="AJ15" s="34">
        <f t="shared" ca="1" si="9"/>
        <v>1</v>
      </c>
      <c r="AK15" s="34">
        <f t="shared" ca="1" si="9"/>
        <v>1</v>
      </c>
      <c r="AL15" s="34">
        <f t="shared" ca="1" si="9"/>
        <v>1</v>
      </c>
      <c r="AM15" s="34">
        <f t="shared" ca="1" si="9"/>
        <v>1</v>
      </c>
      <c r="AN15" s="34">
        <f t="shared" ca="1" si="9"/>
        <v>1</v>
      </c>
      <c r="AO15" s="34">
        <f t="shared" ca="1" si="9"/>
        <v>1</v>
      </c>
      <c r="AP15" s="34">
        <f t="shared" ca="1" si="10"/>
        <v>1</v>
      </c>
      <c r="AQ15" s="34">
        <f t="shared" ca="1" si="10"/>
        <v>1</v>
      </c>
      <c r="AR15" s="34">
        <f t="shared" ca="1" si="10"/>
        <v>1</v>
      </c>
      <c r="AS15" s="34">
        <f t="shared" ca="1" si="10"/>
        <v>1</v>
      </c>
      <c r="AT15" s="34">
        <f t="shared" ca="1" si="10"/>
        <v>1</v>
      </c>
      <c r="AU15" s="34">
        <f t="shared" ca="1" si="10"/>
        <v>1</v>
      </c>
      <c r="AV15" s="34">
        <f t="shared" ca="1" si="10"/>
        <v>1</v>
      </c>
      <c r="AW15" s="34">
        <f t="shared" ca="1" si="10"/>
        <v>1</v>
      </c>
      <c r="AX15" s="34">
        <f t="shared" ca="1" si="10"/>
        <v>1</v>
      </c>
      <c r="AY15" s="34">
        <f t="shared" ca="1" si="10"/>
        <v>1</v>
      </c>
      <c r="AZ15" s="34">
        <f t="shared" ca="1" si="11"/>
        <v>1</v>
      </c>
      <c r="BA15" s="34">
        <f t="shared" ca="1" si="11"/>
        <v>1</v>
      </c>
      <c r="BB15" s="34">
        <f t="shared" ca="1" si="11"/>
        <v>1</v>
      </c>
      <c r="BC15" s="34">
        <f t="shared" ca="1" si="11"/>
        <v>1</v>
      </c>
      <c r="BD15" s="34">
        <f t="shared" ca="1" si="11"/>
        <v>1</v>
      </c>
      <c r="BE15" s="34">
        <f t="shared" ca="1" si="11"/>
        <v>1</v>
      </c>
      <c r="BF15" s="34">
        <f t="shared" ca="1" si="11"/>
        <v>1</v>
      </c>
      <c r="BG15" s="34">
        <f t="shared" ca="1" si="11"/>
        <v>1</v>
      </c>
      <c r="BH15" s="34">
        <f t="shared" ca="1" si="11"/>
        <v>1</v>
      </c>
      <c r="BI15" s="34">
        <f t="shared" ca="1" si="11"/>
        <v>1</v>
      </c>
      <c r="BJ15" s="34">
        <f t="shared" ca="1" si="12"/>
        <v>1</v>
      </c>
      <c r="BK15" s="34">
        <f t="shared" ca="1" si="12"/>
        <v>1</v>
      </c>
      <c r="BL15" s="34">
        <f t="shared" ca="1" si="12"/>
        <v>1</v>
      </c>
      <c r="BM15" s="34">
        <f t="shared" ca="1" si="12"/>
        <v>1</v>
      </c>
      <c r="BN15" s="34">
        <f t="shared" ca="1" si="12"/>
        <v>1</v>
      </c>
      <c r="BO15" s="34">
        <f t="shared" ca="1" si="12"/>
        <v>1</v>
      </c>
    </row>
    <row r="16" spans="1:67" s="35" customFormat="1" ht="30" customHeight="1" x14ac:dyDescent="0.3">
      <c r="A16" s="7"/>
      <c r="B16" s="51" t="s">
        <v>39</v>
      </c>
      <c r="C16" s="24" t="s">
        <v>38</v>
      </c>
      <c r="D16" s="32">
        <v>85</v>
      </c>
      <c r="E16" s="29">
        <v>0.12859304084720122</v>
      </c>
      <c r="F16" s="62">
        <v>43374</v>
      </c>
      <c r="G16" s="62">
        <f t="shared" ca="1" si="13"/>
        <v>44035</v>
      </c>
      <c r="H16" s="69">
        <f ca="1">Milestones[[#This Row],[Today]]-Milestones[[#This Row],[Study Start Date]]</f>
        <v>661</v>
      </c>
      <c r="I16" s="30">
        <v>43950</v>
      </c>
      <c r="J16" s="57">
        <v>44035</v>
      </c>
      <c r="K16" s="33"/>
      <c r="L16" s="34">
        <f t="shared" ca="1" si="7"/>
        <v>1</v>
      </c>
      <c r="M16" s="34">
        <f t="shared" ca="1" si="7"/>
        <v>1</v>
      </c>
      <c r="N16" s="34">
        <f t="shared" ca="1" si="7"/>
        <v>1</v>
      </c>
      <c r="O16" s="34">
        <f t="shared" ca="1" si="7"/>
        <v>1</v>
      </c>
      <c r="P16" s="34">
        <f t="shared" ca="1" si="7"/>
        <v>1</v>
      </c>
      <c r="Q16" s="34">
        <f t="shared" ca="1" si="7"/>
        <v>1</v>
      </c>
      <c r="R16" s="34">
        <f t="shared" ca="1" si="7"/>
        <v>1</v>
      </c>
      <c r="S16" s="34">
        <f t="shared" ca="1" si="7"/>
        <v>1</v>
      </c>
      <c r="T16" s="34">
        <f t="shared" ca="1" si="7"/>
        <v>1</v>
      </c>
      <c r="U16" s="34">
        <f t="shared" ca="1" si="7"/>
        <v>1</v>
      </c>
      <c r="V16" s="34">
        <f t="shared" ca="1" si="8"/>
        <v>1</v>
      </c>
      <c r="W16" s="34">
        <f t="shared" ca="1" si="8"/>
        <v>1</v>
      </c>
      <c r="X16" s="34">
        <f t="shared" ca="1" si="8"/>
        <v>1</v>
      </c>
      <c r="Y16" s="34">
        <f t="shared" ca="1" si="8"/>
        <v>1</v>
      </c>
      <c r="Z16" s="34">
        <f t="shared" ca="1" si="8"/>
        <v>1</v>
      </c>
      <c r="AA16" s="34">
        <f t="shared" ca="1" si="8"/>
        <v>1</v>
      </c>
      <c r="AB16" s="34">
        <f t="shared" ca="1" si="8"/>
        <v>1</v>
      </c>
      <c r="AC16" s="34">
        <f t="shared" ca="1" si="8"/>
        <v>1</v>
      </c>
      <c r="AD16" s="34">
        <f t="shared" ca="1" si="8"/>
        <v>1</v>
      </c>
      <c r="AE16" s="34">
        <f t="shared" ca="1" si="8"/>
        <v>1</v>
      </c>
      <c r="AF16" s="34">
        <f t="shared" ca="1" si="9"/>
        <v>1</v>
      </c>
      <c r="AG16" s="34">
        <f t="shared" ca="1" si="9"/>
        <v>1</v>
      </c>
      <c r="AH16" s="34">
        <f t="shared" ca="1" si="9"/>
        <v>1</v>
      </c>
      <c r="AI16" s="34">
        <f t="shared" ca="1" si="9"/>
        <v>1</v>
      </c>
      <c r="AJ16" s="34">
        <f t="shared" ca="1" si="9"/>
        <v>1</v>
      </c>
      <c r="AK16" s="34">
        <f t="shared" ca="1" si="9"/>
        <v>1</v>
      </c>
      <c r="AL16" s="34">
        <f t="shared" ca="1" si="9"/>
        <v>1</v>
      </c>
      <c r="AM16" s="34">
        <f t="shared" ca="1" si="9"/>
        <v>1</v>
      </c>
      <c r="AN16" s="34">
        <f t="shared" ca="1" si="9"/>
        <v>1</v>
      </c>
      <c r="AO16" s="34">
        <f t="shared" ca="1" si="9"/>
        <v>1</v>
      </c>
      <c r="AP16" s="34">
        <f t="shared" ca="1" si="10"/>
        <v>1</v>
      </c>
      <c r="AQ16" s="34">
        <f t="shared" ca="1" si="10"/>
        <v>1</v>
      </c>
      <c r="AR16" s="34">
        <f t="shared" ca="1" si="10"/>
        <v>1</v>
      </c>
      <c r="AS16" s="34">
        <f t="shared" ca="1" si="10"/>
        <v>1</v>
      </c>
      <c r="AT16" s="34">
        <f t="shared" ca="1" si="10"/>
        <v>1</v>
      </c>
      <c r="AU16" s="34">
        <f t="shared" ca="1" si="10"/>
        <v>1</v>
      </c>
      <c r="AV16" s="34">
        <f t="shared" ca="1" si="10"/>
        <v>1</v>
      </c>
      <c r="AW16" s="34">
        <f t="shared" ca="1" si="10"/>
        <v>1</v>
      </c>
      <c r="AX16" s="34">
        <f t="shared" ca="1" si="10"/>
        <v>1</v>
      </c>
      <c r="AY16" s="34">
        <f t="shared" ca="1" si="10"/>
        <v>1</v>
      </c>
      <c r="AZ16" s="34">
        <f t="shared" ca="1" si="11"/>
        <v>1</v>
      </c>
      <c r="BA16" s="34">
        <f t="shared" ca="1" si="11"/>
        <v>1</v>
      </c>
      <c r="BB16" s="34">
        <f t="shared" ca="1" si="11"/>
        <v>1</v>
      </c>
      <c r="BC16" s="34">
        <f t="shared" ca="1" si="11"/>
        <v>1</v>
      </c>
      <c r="BD16" s="34">
        <f t="shared" ca="1" si="11"/>
        <v>1</v>
      </c>
      <c r="BE16" s="34">
        <f t="shared" ca="1" si="11"/>
        <v>1</v>
      </c>
      <c r="BF16" s="34">
        <f t="shared" ca="1" si="11"/>
        <v>1</v>
      </c>
      <c r="BG16" s="34">
        <f t="shared" ca="1" si="11"/>
        <v>1</v>
      </c>
      <c r="BH16" s="34">
        <f t="shared" ca="1" si="11"/>
        <v>1</v>
      </c>
      <c r="BI16" s="34">
        <f t="shared" ca="1" si="11"/>
        <v>1</v>
      </c>
      <c r="BJ16" s="34">
        <f t="shared" ca="1" si="12"/>
        <v>1</v>
      </c>
      <c r="BK16" s="34">
        <f t="shared" ca="1" si="12"/>
        <v>1</v>
      </c>
      <c r="BL16" s="34">
        <f t="shared" ca="1" si="12"/>
        <v>1</v>
      </c>
      <c r="BM16" s="34">
        <f t="shared" ca="1" si="12"/>
        <v>1</v>
      </c>
      <c r="BN16" s="34">
        <f t="shared" ca="1" si="12"/>
        <v>1</v>
      </c>
      <c r="BO16" s="34">
        <f t="shared" ca="1" si="12"/>
        <v>1</v>
      </c>
    </row>
    <row r="17" spans="1:67" s="35" customFormat="1" ht="30" customHeight="1" x14ac:dyDescent="0.3">
      <c r="A17" s="27"/>
      <c r="B17" s="43" t="s">
        <v>32</v>
      </c>
      <c r="C17" s="24" t="s">
        <v>36</v>
      </c>
      <c r="D17" s="32">
        <v>65</v>
      </c>
      <c r="E17" s="29">
        <v>9.8335854765506811E-2</v>
      </c>
      <c r="F17" s="62">
        <v>43374</v>
      </c>
      <c r="G17" s="62">
        <f t="shared" ca="1" si="13"/>
        <v>44035</v>
      </c>
      <c r="H17" s="69">
        <f ca="1">Milestones[[#This Row],[Today]]-Milestones[[#This Row],[Study Start Date]]</f>
        <v>661</v>
      </c>
      <c r="I17" s="30">
        <v>43970</v>
      </c>
      <c r="J17" s="57">
        <v>44035</v>
      </c>
      <c r="K17" s="33"/>
      <c r="L17" s="34">
        <f t="shared" ca="1" si="7"/>
        <v>1</v>
      </c>
      <c r="M17" s="34">
        <f t="shared" ca="1" si="7"/>
        <v>1</v>
      </c>
      <c r="N17" s="34">
        <f t="shared" ca="1" si="7"/>
        <v>1</v>
      </c>
      <c r="O17" s="34">
        <f t="shared" ca="1" si="7"/>
        <v>1</v>
      </c>
      <c r="P17" s="34">
        <f t="shared" ca="1" si="7"/>
        <v>1</v>
      </c>
      <c r="Q17" s="34">
        <f t="shared" ca="1" si="7"/>
        <v>1</v>
      </c>
      <c r="R17" s="34">
        <f t="shared" ca="1" si="7"/>
        <v>1</v>
      </c>
      <c r="S17" s="34">
        <f t="shared" ca="1" si="7"/>
        <v>1</v>
      </c>
      <c r="T17" s="34">
        <f t="shared" ca="1" si="7"/>
        <v>1</v>
      </c>
      <c r="U17" s="34">
        <f t="shared" ca="1" si="7"/>
        <v>1</v>
      </c>
      <c r="V17" s="34">
        <f t="shared" ca="1" si="8"/>
        <v>1</v>
      </c>
      <c r="W17" s="34">
        <f t="shared" ca="1" si="8"/>
        <v>1</v>
      </c>
      <c r="X17" s="34">
        <f t="shared" ca="1" si="8"/>
        <v>1</v>
      </c>
      <c r="Y17" s="34">
        <f t="shared" ca="1" si="8"/>
        <v>1</v>
      </c>
      <c r="Z17" s="34">
        <f t="shared" ca="1" si="8"/>
        <v>1</v>
      </c>
      <c r="AA17" s="34">
        <f t="shared" ca="1" si="8"/>
        <v>1</v>
      </c>
      <c r="AB17" s="34">
        <f t="shared" ca="1" si="8"/>
        <v>1</v>
      </c>
      <c r="AC17" s="34">
        <f t="shared" ca="1" si="8"/>
        <v>1</v>
      </c>
      <c r="AD17" s="34">
        <f t="shared" ca="1" si="8"/>
        <v>1</v>
      </c>
      <c r="AE17" s="34">
        <f t="shared" ca="1" si="8"/>
        <v>1</v>
      </c>
      <c r="AF17" s="34">
        <f t="shared" ca="1" si="9"/>
        <v>1</v>
      </c>
      <c r="AG17" s="34">
        <f t="shared" ca="1" si="9"/>
        <v>1</v>
      </c>
      <c r="AH17" s="34">
        <f t="shared" ca="1" si="9"/>
        <v>1</v>
      </c>
      <c r="AI17" s="34">
        <f t="shared" ca="1" si="9"/>
        <v>1</v>
      </c>
      <c r="AJ17" s="34">
        <f t="shared" ca="1" si="9"/>
        <v>1</v>
      </c>
      <c r="AK17" s="34">
        <f t="shared" ca="1" si="9"/>
        <v>1</v>
      </c>
      <c r="AL17" s="34">
        <f t="shared" ca="1" si="9"/>
        <v>1</v>
      </c>
      <c r="AM17" s="34">
        <f t="shared" ca="1" si="9"/>
        <v>1</v>
      </c>
      <c r="AN17" s="34">
        <f t="shared" ca="1" si="9"/>
        <v>1</v>
      </c>
      <c r="AO17" s="34">
        <f t="shared" ca="1" si="9"/>
        <v>1</v>
      </c>
      <c r="AP17" s="34">
        <f t="shared" ca="1" si="10"/>
        <v>1</v>
      </c>
      <c r="AQ17" s="34">
        <f t="shared" ca="1" si="10"/>
        <v>1</v>
      </c>
      <c r="AR17" s="34">
        <f t="shared" ca="1" si="10"/>
        <v>1</v>
      </c>
      <c r="AS17" s="34">
        <f t="shared" ca="1" si="10"/>
        <v>1</v>
      </c>
      <c r="AT17" s="34">
        <f t="shared" ca="1" si="10"/>
        <v>1</v>
      </c>
      <c r="AU17" s="34">
        <f t="shared" ca="1" si="10"/>
        <v>1</v>
      </c>
      <c r="AV17" s="34">
        <f t="shared" ca="1" si="10"/>
        <v>1</v>
      </c>
      <c r="AW17" s="34">
        <f t="shared" ca="1" si="10"/>
        <v>1</v>
      </c>
      <c r="AX17" s="34">
        <f t="shared" ca="1" si="10"/>
        <v>1</v>
      </c>
      <c r="AY17" s="34">
        <f t="shared" ca="1" si="10"/>
        <v>1</v>
      </c>
      <c r="AZ17" s="34">
        <f t="shared" ca="1" si="11"/>
        <v>1</v>
      </c>
      <c r="BA17" s="34">
        <f t="shared" ca="1" si="11"/>
        <v>1</v>
      </c>
      <c r="BB17" s="34">
        <f t="shared" ca="1" si="11"/>
        <v>1</v>
      </c>
      <c r="BC17" s="34">
        <f t="shared" ca="1" si="11"/>
        <v>1</v>
      </c>
      <c r="BD17" s="34">
        <f t="shared" ca="1" si="11"/>
        <v>1</v>
      </c>
      <c r="BE17" s="34">
        <f t="shared" ca="1" si="11"/>
        <v>1</v>
      </c>
      <c r="BF17" s="34">
        <f t="shared" ca="1" si="11"/>
        <v>1</v>
      </c>
      <c r="BG17" s="34">
        <f t="shared" ca="1" si="11"/>
        <v>1</v>
      </c>
      <c r="BH17" s="34">
        <f t="shared" ca="1" si="11"/>
        <v>1</v>
      </c>
      <c r="BI17" s="34">
        <f t="shared" ca="1" si="11"/>
        <v>1</v>
      </c>
      <c r="BJ17" s="34">
        <f t="shared" ca="1" si="12"/>
        <v>1</v>
      </c>
      <c r="BK17" s="34">
        <f t="shared" ca="1" si="12"/>
        <v>1</v>
      </c>
      <c r="BL17" s="34">
        <f t="shared" ca="1" si="12"/>
        <v>1</v>
      </c>
      <c r="BM17" s="34">
        <f t="shared" ca="1" si="12"/>
        <v>1</v>
      </c>
      <c r="BN17" s="34">
        <f t="shared" ca="1" si="12"/>
        <v>1</v>
      </c>
      <c r="BO17" s="34">
        <f t="shared" ca="1" si="12"/>
        <v>1</v>
      </c>
    </row>
    <row r="18" spans="1:67" s="35" customFormat="1" ht="30" customHeight="1" x14ac:dyDescent="0.3">
      <c r="A18" s="27"/>
      <c r="B18" s="43" t="s">
        <v>33</v>
      </c>
      <c r="C18" s="24" t="s">
        <v>38</v>
      </c>
      <c r="D18" s="32">
        <v>10</v>
      </c>
      <c r="E18" s="29">
        <v>1.5128593040847202E-2</v>
      </c>
      <c r="F18" s="62">
        <v>43374</v>
      </c>
      <c r="G18" s="62">
        <f t="shared" ca="1" si="13"/>
        <v>44035</v>
      </c>
      <c r="H18" s="69">
        <f ca="1">Milestones[[#This Row],[Today]]-Milestones[[#This Row],[Study Start Date]]</f>
        <v>661</v>
      </c>
      <c r="I18" s="30">
        <v>43991</v>
      </c>
      <c r="J18" s="57">
        <v>44001</v>
      </c>
      <c r="K18" s="33"/>
      <c r="L18" s="34">
        <f t="shared" ca="1" si="7"/>
        <v>0</v>
      </c>
      <c r="M18" s="34">
        <f t="shared" ca="1" si="7"/>
        <v>0</v>
      </c>
      <c r="N18" s="34">
        <f t="shared" ca="1" si="7"/>
        <v>0</v>
      </c>
      <c r="O18" s="34">
        <f t="shared" ca="1" si="7"/>
        <v>0</v>
      </c>
      <c r="P18" s="34">
        <f t="shared" ca="1" si="7"/>
        <v>0</v>
      </c>
      <c r="Q18" s="34">
        <f t="shared" ca="1" si="7"/>
        <v>0</v>
      </c>
      <c r="R18" s="34">
        <f t="shared" ca="1" si="7"/>
        <v>0</v>
      </c>
      <c r="S18" s="34">
        <f t="shared" ca="1" si="7"/>
        <v>0</v>
      </c>
      <c r="T18" s="34">
        <f t="shared" ca="1" si="7"/>
        <v>0</v>
      </c>
      <c r="U18" s="34">
        <f t="shared" ca="1" si="7"/>
        <v>0</v>
      </c>
      <c r="V18" s="34">
        <f t="shared" ca="1" si="8"/>
        <v>0</v>
      </c>
      <c r="W18" s="34">
        <f t="shared" ca="1" si="8"/>
        <v>0</v>
      </c>
      <c r="X18" s="34">
        <f t="shared" ca="1" si="8"/>
        <v>0</v>
      </c>
      <c r="Y18" s="34">
        <f t="shared" ca="1" si="8"/>
        <v>0</v>
      </c>
      <c r="Z18" s="34">
        <f t="shared" ca="1" si="8"/>
        <v>0</v>
      </c>
      <c r="AA18" s="34">
        <f t="shared" ca="1" si="8"/>
        <v>0</v>
      </c>
      <c r="AB18" s="34">
        <f t="shared" ca="1" si="8"/>
        <v>0</v>
      </c>
      <c r="AC18" s="34">
        <f t="shared" ca="1" si="8"/>
        <v>1</v>
      </c>
      <c r="AD18" s="34">
        <f t="shared" ca="1" si="8"/>
        <v>1</v>
      </c>
      <c r="AE18" s="34">
        <f t="shared" ca="1" si="8"/>
        <v>1</v>
      </c>
      <c r="AF18" s="34">
        <f t="shared" ca="1" si="9"/>
        <v>1</v>
      </c>
      <c r="AG18" s="34">
        <f t="shared" ca="1" si="9"/>
        <v>1</v>
      </c>
      <c r="AH18" s="34">
        <f t="shared" ca="1" si="9"/>
        <v>1</v>
      </c>
      <c r="AI18" s="34">
        <f t="shared" ca="1" si="9"/>
        <v>1</v>
      </c>
      <c r="AJ18" s="34">
        <f t="shared" ca="1" si="9"/>
        <v>1</v>
      </c>
      <c r="AK18" s="34">
        <f t="shared" ca="1" si="9"/>
        <v>1</v>
      </c>
      <c r="AL18" s="34">
        <f t="shared" ca="1" si="9"/>
        <v>1</v>
      </c>
      <c r="AM18" s="34">
        <f t="shared" ca="1" si="9"/>
        <v>1</v>
      </c>
      <c r="AN18" s="34">
        <f t="shared" ca="1" si="9"/>
        <v>0</v>
      </c>
      <c r="AO18" s="34">
        <f t="shared" ca="1" si="9"/>
        <v>0</v>
      </c>
      <c r="AP18" s="34">
        <f t="shared" ca="1" si="10"/>
        <v>0</v>
      </c>
      <c r="AQ18" s="34">
        <f t="shared" ca="1" si="10"/>
        <v>0</v>
      </c>
      <c r="AR18" s="34">
        <f t="shared" ca="1" si="10"/>
        <v>0</v>
      </c>
      <c r="AS18" s="34">
        <f t="shared" ca="1" si="10"/>
        <v>0</v>
      </c>
      <c r="AT18" s="34">
        <f t="shared" ca="1" si="10"/>
        <v>0</v>
      </c>
      <c r="AU18" s="34">
        <f t="shared" ca="1" si="10"/>
        <v>0</v>
      </c>
      <c r="AV18" s="34">
        <f t="shared" ca="1" si="10"/>
        <v>0</v>
      </c>
      <c r="AW18" s="34">
        <f t="shared" ca="1" si="10"/>
        <v>0</v>
      </c>
      <c r="AX18" s="34">
        <f t="shared" ca="1" si="10"/>
        <v>0</v>
      </c>
      <c r="AY18" s="34">
        <f t="shared" ca="1" si="10"/>
        <v>0</v>
      </c>
      <c r="AZ18" s="34">
        <f t="shared" ca="1" si="11"/>
        <v>0</v>
      </c>
      <c r="BA18" s="34">
        <f t="shared" ca="1" si="11"/>
        <v>0</v>
      </c>
      <c r="BB18" s="34">
        <f t="shared" ca="1" si="11"/>
        <v>0</v>
      </c>
      <c r="BC18" s="34">
        <f t="shared" ca="1" si="11"/>
        <v>0</v>
      </c>
      <c r="BD18" s="34">
        <f t="shared" ca="1" si="11"/>
        <v>0</v>
      </c>
      <c r="BE18" s="34">
        <f t="shared" ca="1" si="11"/>
        <v>0</v>
      </c>
      <c r="BF18" s="34">
        <f t="shared" ca="1" si="11"/>
        <v>0</v>
      </c>
      <c r="BG18" s="34">
        <f t="shared" ca="1" si="11"/>
        <v>0</v>
      </c>
      <c r="BH18" s="34">
        <f t="shared" ca="1" si="11"/>
        <v>0</v>
      </c>
      <c r="BI18" s="34">
        <f t="shared" ca="1" si="11"/>
        <v>0</v>
      </c>
      <c r="BJ18" s="34">
        <f t="shared" ca="1" si="12"/>
        <v>0</v>
      </c>
      <c r="BK18" s="34">
        <f t="shared" ca="1" si="12"/>
        <v>0</v>
      </c>
      <c r="BL18" s="34">
        <f t="shared" ca="1" si="12"/>
        <v>0</v>
      </c>
      <c r="BM18" s="34">
        <f t="shared" ca="1" si="12"/>
        <v>0</v>
      </c>
      <c r="BN18" s="34">
        <f t="shared" ca="1" si="12"/>
        <v>0</v>
      </c>
      <c r="BO18" s="34">
        <f t="shared" ca="1" si="12"/>
        <v>0</v>
      </c>
    </row>
    <row r="19" spans="1:67" s="35" customFormat="1" ht="30" customHeight="1" x14ac:dyDescent="0.3">
      <c r="A19" s="27"/>
      <c r="B19" s="68" t="s">
        <v>48</v>
      </c>
      <c r="C19" s="65" t="s">
        <v>38</v>
      </c>
      <c r="D19" s="32">
        <v>10</v>
      </c>
      <c r="E19" s="29">
        <v>1.5128593040847202E-2</v>
      </c>
      <c r="F19" s="62">
        <v>43374</v>
      </c>
      <c r="G19" s="62">
        <f t="shared" ca="1" si="13"/>
        <v>44035</v>
      </c>
      <c r="H19" s="69">
        <f ca="1">Milestones[[#This Row],[Today]]-Milestones[[#This Row],[Study Start Date]]</f>
        <v>661</v>
      </c>
      <c r="I19" s="66">
        <v>44025</v>
      </c>
      <c r="J19" s="67">
        <v>44035</v>
      </c>
      <c r="K19" s="33"/>
      <c r="L19" s="34">
        <f t="shared" ca="1" si="7"/>
        <v>0</v>
      </c>
      <c r="M19" s="34">
        <f t="shared" ca="1" si="7"/>
        <v>0</v>
      </c>
      <c r="N19" s="34">
        <f t="shared" ca="1" si="7"/>
        <v>0</v>
      </c>
      <c r="O19" s="34">
        <f t="shared" ca="1" si="7"/>
        <v>0</v>
      </c>
      <c r="P19" s="34">
        <f t="shared" ca="1" si="7"/>
        <v>0</v>
      </c>
      <c r="Q19" s="34">
        <f t="shared" ca="1" si="7"/>
        <v>0</v>
      </c>
      <c r="R19" s="34">
        <f t="shared" ca="1" si="7"/>
        <v>0</v>
      </c>
      <c r="S19" s="34">
        <f t="shared" ca="1" si="7"/>
        <v>0</v>
      </c>
      <c r="T19" s="34">
        <f t="shared" ca="1" si="7"/>
        <v>0</v>
      </c>
      <c r="U19" s="34">
        <f t="shared" ca="1" si="7"/>
        <v>0</v>
      </c>
      <c r="V19" s="34">
        <f t="shared" ca="1" si="8"/>
        <v>0</v>
      </c>
      <c r="W19" s="34">
        <f t="shared" ca="1" si="8"/>
        <v>0</v>
      </c>
      <c r="X19" s="34">
        <f t="shared" ca="1" si="8"/>
        <v>0</v>
      </c>
      <c r="Y19" s="34">
        <f t="shared" ca="1" si="8"/>
        <v>0</v>
      </c>
      <c r="Z19" s="34">
        <f t="shared" ca="1" si="8"/>
        <v>0</v>
      </c>
      <c r="AA19" s="34">
        <f t="shared" ca="1" si="8"/>
        <v>0</v>
      </c>
      <c r="AB19" s="34">
        <f t="shared" ca="1" si="8"/>
        <v>0</v>
      </c>
      <c r="AC19" s="34">
        <f t="shared" ca="1" si="8"/>
        <v>0</v>
      </c>
      <c r="AD19" s="34">
        <f t="shared" ca="1" si="8"/>
        <v>0</v>
      </c>
      <c r="AE19" s="34">
        <f t="shared" ca="1" si="8"/>
        <v>0</v>
      </c>
      <c r="AF19" s="34">
        <f t="shared" ca="1" si="9"/>
        <v>0</v>
      </c>
      <c r="AG19" s="34">
        <f t="shared" ca="1" si="9"/>
        <v>0</v>
      </c>
      <c r="AH19" s="34">
        <f t="shared" ca="1" si="9"/>
        <v>0</v>
      </c>
      <c r="AI19" s="34">
        <f t="shared" ca="1" si="9"/>
        <v>0</v>
      </c>
      <c r="AJ19" s="34">
        <f t="shared" ca="1" si="9"/>
        <v>0</v>
      </c>
      <c r="AK19" s="34">
        <f t="shared" ca="1" si="9"/>
        <v>0</v>
      </c>
      <c r="AL19" s="34">
        <f t="shared" ca="1" si="9"/>
        <v>0</v>
      </c>
      <c r="AM19" s="34">
        <f t="shared" ca="1" si="9"/>
        <v>0</v>
      </c>
      <c r="AN19" s="34">
        <f t="shared" ca="1" si="9"/>
        <v>0</v>
      </c>
      <c r="AO19" s="34">
        <f t="shared" ca="1" si="9"/>
        <v>0</v>
      </c>
      <c r="AP19" s="34">
        <f t="shared" ca="1" si="10"/>
        <v>0</v>
      </c>
      <c r="AQ19" s="34">
        <f t="shared" ca="1" si="10"/>
        <v>0</v>
      </c>
      <c r="AR19" s="34">
        <f t="shared" ca="1" si="10"/>
        <v>0</v>
      </c>
      <c r="AS19" s="34">
        <f t="shared" ca="1" si="10"/>
        <v>0</v>
      </c>
      <c r="AT19" s="34">
        <f t="shared" ca="1" si="10"/>
        <v>0</v>
      </c>
      <c r="AU19" s="34">
        <f t="shared" ca="1" si="10"/>
        <v>0</v>
      </c>
      <c r="AV19" s="34">
        <f t="shared" ca="1" si="10"/>
        <v>0</v>
      </c>
      <c r="AW19" s="34">
        <f t="shared" ca="1" si="10"/>
        <v>0</v>
      </c>
      <c r="AX19" s="34">
        <f t="shared" ca="1" si="10"/>
        <v>0</v>
      </c>
      <c r="AY19" s="34">
        <f t="shared" ca="1" si="10"/>
        <v>0</v>
      </c>
      <c r="AZ19" s="34">
        <f t="shared" ca="1" si="11"/>
        <v>0</v>
      </c>
      <c r="BA19" s="34">
        <f t="shared" ca="1" si="11"/>
        <v>0</v>
      </c>
      <c r="BB19" s="34">
        <f t="shared" ca="1" si="11"/>
        <v>0</v>
      </c>
      <c r="BC19" s="34">
        <f t="shared" ca="1" si="11"/>
        <v>0</v>
      </c>
      <c r="BD19" s="34">
        <f t="shared" ca="1" si="11"/>
        <v>0</v>
      </c>
      <c r="BE19" s="34">
        <f t="shared" ca="1" si="11"/>
        <v>0</v>
      </c>
      <c r="BF19" s="34">
        <f t="shared" ca="1" si="11"/>
        <v>0</v>
      </c>
      <c r="BG19" s="34">
        <f t="shared" ca="1" si="11"/>
        <v>0</v>
      </c>
      <c r="BH19" s="34">
        <f t="shared" ca="1" si="11"/>
        <v>0</v>
      </c>
      <c r="BI19" s="34">
        <f t="shared" ca="1" si="11"/>
        <v>0</v>
      </c>
      <c r="BJ19" s="34">
        <f t="shared" ca="1" si="12"/>
        <v>0</v>
      </c>
      <c r="BK19" s="34">
        <f t="shared" ca="1" si="12"/>
        <v>1</v>
      </c>
      <c r="BL19" s="34">
        <f t="shared" ca="1" si="12"/>
        <v>1</v>
      </c>
      <c r="BM19" s="34">
        <f t="shared" ca="1" si="12"/>
        <v>1</v>
      </c>
      <c r="BN19" s="34">
        <f t="shared" ca="1" si="12"/>
        <v>1</v>
      </c>
      <c r="BO19" s="34">
        <f t="shared" ca="1" si="12"/>
        <v>1</v>
      </c>
    </row>
    <row r="20" spans="1:67" s="35" customFormat="1" ht="30" customHeight="1" x14ac:dyDescent="0.3">
      <c r="A20" s="27"/>
      <c r="B20" s="43" t="s">
        <v>34</v>
      </c>
      <c r="C20" s="24" t="s">
        <v>38</v>
      </c>
      <c r="D20" s="32">
        <v>32</v>
      </c>
      <c r="E20" s="29">
        <v>4.8411497730711045E-2</v>
      </c>
      <c r="F20" s="62">
        <v>43374</v>
      </c>
      <c r="G20" s="62">
        <f t="shared" ca="1" si="13"/>
        <v>44035</v>
      </c>
      <c r="H20" s="69">
        <f ca="1">Milestones[[#This Row],[Today]]-Milestones[[#This Row],[Study Start Date]]</f>
        <v>661</v>
      </c>
      <c r="I20" s="30">
        <v>44003</v>
      </c>
      <c r="J20" s="57">
        <v>44035</v>
      </c>
      <c r="K20" s="33"/>
      <c r="L20" s="34">
        <f t="shared" ca="1" si="7"/>
        <v>0</v>
      </c>
      <c r="M20" s="34">
        <f t="shared" ca="1" si="7"/>
        <v>0</v>
      </c>
      <c r="N20" s="34">
        <f t="shared" ca="1" si="7"/>
        <v>0</v>
      </c>
      <c r="O20" s="34">
        <f t="shared" ca="1" si="7"/>
        <v>0</v>
      </c>
      <c r="P20" s="34">
        <f t="shared" ca="1" si="7"/>
        <v>0</v>
      </c>
      <c r="Q20" s="34">
        <f t="shared" ca="1" si="7"/>
        <v>0</v>
      </c>
      <c r="R20" s="34">
        <f t="shared" ca="1" si="7"/>
        <v>0</v>
      </c>
      <c r="S20" s="34">
        <f t="shared" ca="1" si="7"/>
        <v>0</v>
      </c>
      <c r="T20" s="34">
        <f t="shared" ca="1" si="7"/>
        <v>0</v>
      </c>
      <c r="U20" s="34">
        <f t="shared" ca="1" si="7"/>
        <v>0</v>
      </c>
      <c r="V20" s="34">
        <f t="shared" ca="1" si="8"/>
        <v>0</v>
      </c>
      <c r="W20" s="34">
        <f t="shared" ca="1" si="8"/>
        <v>0</v>
      </c>
      <c r="X20" s="34">
        <f t="shared" ca="1" si="8"/>
        <v>0</v>
      </c>
      <c r="Y20" s="34">
        <f t="shared" ca="1" si="8"/>
        <v>0</v>
      </c>
      <c r="Z20" s="34">
        <f t="shared" ca="1" si="8"/>
        <v>0</v>
      </c>
      <c r="AA20" s="34">
        <f t="shared" ca="1" si="8"/>
        <v>0</v>
      </c>
      <c r="AB20" s="34">
        <f t="shared" ca="1" si="8"/>
        <v>0</v>
      </c>
      <c r="AC20" s="34">
        <f t="shared" ca="1" si="8"/>
        <v>0</v>
      </c>
      <c r="AD20" s="34">
        <f t="shared" ca="1" si="8"/>
        <v>0</v>
      </c>
      <c r="AE20" s="34">
        <f t="shared" ca="1" si="8"/>
        <v>0</v>
      </c>
      <c r="AF20" s="34">
        <f t="shared" ca="1" si="9"/>
        <v>0</v>
      </c>
      <c r="AG20" s="34">
        <f t="shared" ca="1" si="9"/>
        <v>0</v>
      </c>
      <c r="AH20" s="34">
        <f t="shared" ca="1" si="9"/>
        <v>0</v>
      </c>
      <c r="AI20" s="34">
        <f t="shared" ca="1" si="9"/>
        <v>0</v>
      </c>
      <c r="AJ20" s="34">
        <f t="shared" ca="1" si="9"/>
        <v>0</v>
      </c>
      <c r="AK20" s="34">
        <f t="shared" ca="1" si="9"/>
        <v>0</v>
      </c>
      <c r="AL20" s="34">
        <f t="shared" ca="1" si="9"/>
        <v>0</v>
      </c>
      <c r="AM20" s="34">
        <f t="shared" ca="1" si="9"/>
        <v>0</v>
      </c>
      <c r="AN20" s="34">
        <f t="shared" ca="1" si="9"/>
        <v>0</v>
      </c>
      <c r="AO20" s="34">
        <f t="shared" ca="1" si="9"/>
        <v>1</v>
      </c>
      <c r="AP20" s="34">
        <f t="shared" ca="1" si="10"/>
        <v>1</v>
      </c>
      <c r="AQ20" s="34">
        <f t="shared" ca="1" si="10"/>
        <v>1</v>
      </c>
      <c r="AR20" s="34">
        <f t="shared" ca="1" si="10"/>
        <v>1</v>
      </c>
      <c r="AS20" s="34">
        <f t="shared" ca="1" si="10"/>
        <v>1</v>
      </c>
      <c r="AT20" s="34">
        <f t="shared" ca="1" si="10"/>
        <v>1</v>
      </c>
      <c r="AU20" s="34">
        <f t="shared" ca="1" si="10"/>
        <v>1</v>
      </c>
      <c r="AV20" s="34">
        <f t="shared" ca="1" si="10"/>
        <v>1</v>
      </c>
      <c r="AW20" s="34">
        <f t="shared" ca="1" si="10"/>
        <v>1</v>
      </c>
      <c r="AX20" s="34">
        <f t="shared" ca="1" si="10"/>
        <v>1</v>
      </c>
      <c r="AY20" s="34">
        <f t="shared" ca="1" si="10"/>
        <v>1</v>
      </c>
      <c r="AZ20" s="34">
        <f t="shared" ca="1" si="11"/>
        <v>1</v>
      </c>
      <c r="BA20" s="34">
        <f t="shared" ca="1" si="11"/>
        <v>1</v>
      </c>
      <c r="BB20" s="34">
        <f t="shared" ca="1" si="11"/>
        <v>1</v>
      </c>
      <c r="BC20" s="34">
        <f t="shared" ca="1" si="11"/>
        <v>1</v>
      </c>
      <c r="BD20" s="34">
        <f t="shared" ca="1" si="11"/>
        <v>1</v>
      </c>
      <c r="BE20" s="34">
        <f t="shared" ca="1" si="11"/>
        <v>1</v>
      </c>
      <c r="BF20" s="34">
        <f t="shared" ca="1" si="11"/>
        <v>1</v>
      </c>
      <c r="BG20" s="34">
        <f t="shared" ca="1" si="11"/>
        <v>1</v>
      </c>
      <c r="BH20" s="34">
        <f t="shared" ca="1" si="11"/>
        <v>1</v>
      </c>
      <c r="BI20" s="34">
        <f t="shared" ca="1" si="11"/>
        <v>1</v>
      </c>
      <c r="BJ20" s="34">
        <f t="shared" ca="1" si="12"/>
        <v>1</v>
      </c>
      <c r="BK20" s="34">
        <f t="shared" ca="1" si="12"/>
        <v>1</v>
      </c>
      <c r="BL20" s="34">
        <f t="shared" ca="1" si="12"/>
        <v>1</v>
      </c>
      <c r="BM20" s="34">
        <f t="shared" ca="1" si="12"/>
        <v>1</v>
      </c>
      <c r="BN20" s="34">
        <f t="shared" ca="1" si="12"/>
        <v>1</v>
      </c>
      <c r="BO20" s="34">
        <f t="shared" ca="1" si="12"/>
        <v>1</v>
      </c>
    </row>
    <row r="21" spans="1:67" s="35" customFormat="1" ht="30" customHeight="1" x14ac:dyDescent="0.3">
      <c r="A21" s="27"/>
      <c r="B21" s="28"/>
      <c r="C21" s="24"/>
      <c r="D21" s="32"/>
      <c r="E21" s="29"/>
      <c r="F21" s="62"/>
      <c r="G21" s="62"/>
      <c r="H21" s="60"/>
      <c r="I21" s="30"/>
      <c r="J21" s="57"/>
      <c r="K21" s="33"/>
      <c r="L21" s="34">
        <f t="shared" ca="1" si="7"/>
        <v>0</v>
      </c>
      <c r="M21" s="34">
        <f t="shared" ca="1" si="7"/>
        <v>0</v>
      </c>
      <c r="N21" s="34">
        <f t="shared" ca="1" si="7"/>
        <v>0</v>
      </c>
      <c r="O21" s="34">
        <f t="shared" ca="1" si="7"/>
        <v>0</v>
      </c>
      <c r="P21" s="34">
        <f t="shared" ca="1" si="7"/>
        <v>0</v>
      </c>
      <c r="Q21" s="34">
        <f t="shared" ca="1" si="7"/>
        <v>0</v>
      </c>
      <c r="R21" s="34">
        <f t="shared" ca="1" si="7"/>
        <v>0</v>
      </c>
      <c r="S21" s="34">
        <f t="shared" ca="1" si="7"/>
        <v>0</v>
      </c>
      <c r="T21" s="34">
        <f t="shared" ca="1" si="7"/>
        <v>0</v>
      </c>
      <c r="U21" s="34">
        <f t="shared" ca="1" si="7"/>
        <v>0</v>
      </c>
      <c r="V21" s="34">
        <f t="shared" ca="1" si="8"/>
        <v>0</v>
      </c>
      <c r="W21" s="34">
        <f t="shared" ca="1" si="8"/>
        <v>0</v>
      </c>
      <c r="X21" s="34">
        <f t="shared" ca="1" si="8"/>
        <v>0</v>
      </c>
      <c r="Y21" s="34">
        <f t="shared" ca="1" si="8"/>
        <v>0</v>
      </c>
      <c r="Z21" s="34">
        <f t="shared" ca="1" si="8"/>
        <v>0</v>
      </c>
      <c r="AA21" s="34">
        <f t="shared" ca="1" si="8"/>
        <v>0</v>
      </c>
      <c r="AB21" s="34">
        <f t="shared" ca="1" si="8"/>
        <v>0</v>
      </c>
      <c r="AC21" s="34">
        <f t="shared" ca="1" si="8"/>
        <v>0</v>
      </c>
      <c r="AD21" s="34">
        <f t="shared" ca="1" si="8"/>
        <v>0</v>
      </c>
      <c r="AE21" s="34">
        <f t="shared" ca="1" si="8"/>
        <v>0</v>
      </c>
      <c r="AF21" s="34">
        <f t="shared" ca="1" si="9"/>
        <v>0</v>
      </c>
      <c r="AG21" s="34">
        <f t="shared" ca="1" si="9"/>
        <v>0</v>
      </c>
      <c r="AH21" s="34">
        <f t="shared" ca="1" si="9"/>
        <v>0</v>
      </c>
      <c r="AI21" s="34">
        <f t="shared" ca="1" si="9"/>
        <v>0</v>
      </c>
      <c r="AJ21" s="34">
        <f t="shared" ca="1" si="9"/>
        <v>0</v>
      </c>
      <c r="AK21" s="34">
        <f t="shared" ca="1" si="9"/>
        <v>0</v>
      </c>
      <c r="AL21" s="34">
        <f t="shared" ca="1" si="9"/>
        <v>0</v>
      </c>
      <c r="AM21" s="34">
        <f t="shared" ca="1" si="9"/>
        <v>0</v>
      </c>
      <c r="AN21" s="34">
        <f t="shared" ca="1" si="9"/>
        <v>0</v>
      </c>
      <c r="AO21" s="34">
        <f t="shared" ca="1" si="9"/>
        <v>0</v>
      </c>
      <c r="AP21" s="34">
        <f t="shared" ca="1" si="10"/>
        <v>0</v>
      </c>
      <c r="AQ21" s="34">
        <f t="shared" ca="1" si="10"/>
        <v>0</v>
      </c>
      <c r="AR21" s="34">
        <f t="shared" ca="1" si="10"/>
        <v>0</v>
      </c>
      <c r="AS21" s="34">
        <f t="shared" ca="1" si="10"/>
        <v>0</v>
      </c>
      <c r="AT21" s="34">
        <f t="shared" ca="1" si="10"/>
        <v>0</v>
      </c>
      <c r="AU21" s="34">
        <f t="shared" ca="1" si="10"/>
        <v>0</v>
      </c>
      <c r="AV21" s="34">
        <f t="shared" ca="1" si="10"/>
        <v>0</v>
      </c>
      <c r="AW21" s="34">
        <f t="shared" ca="1" si="10"/>
        <v>0</v>
      </c>
      <c r="AX21" s="34">
        <f t="shared" ca="1" si="10"/>
        <v>0</v>
      </c>
      <c r="AY21" s="34">
        <f t="shared" ca="1" si="10"/>
        <v>0</v>
      </c>
      <c r="AZ21" s="34">
        <f t="shared" ca="1" si="11"/>
        <v>0</v>
      </c>
      <c r="BA21" s="34">
        <f t="shared" ca="1" si="11"/>
        <v>0</v>
      </c>
      <c r="BB21" s="34">
        <f t="shared" ca="1" si="11"/>
        <v>0</v>
      </c>
      <c r="BC21" s="34">
        <f t="shared" ca="1" si="11"/>
        <v>0</v>
      </c>
      <c r="BD21" s="34">
        <f t="shared" ca="1" si="11"/>
        <v>0</v>
      </c>
      <c r="BE21" s="34">
        <f t="shared" ca="1" si="11"/>
        <v>0</v>
      </c>
      <c r="BF21" s="34">
        <f t="shared" ca="1" si="11"/>
        <v>0</v>
      </c>
      <c r="BG21" s="34">
        <f t="shared" ca="1" si="11"/>
        <v>0</v>
      </c>
      <c r="BH21" s="34">
        <f t="shared" ca="1" si="11"/>
        <v>0</v>
      </c>
      <c r="BI21" s="34">
        <f t="shared" ca="1" si="11"/>
        <v>0</v>
      </c>
      <c r="BJ21" s="34">
        <f t="shared" ca="1" si="12"/>
        <v>0</v>
      </c>
      <c r="BK21" s="34">
        <f t="shared" ca="1" si="12"/>
        <v>0</v>
      </c>
      <c r="BL21" s="34">
        <f t="shared" ca="1" si="12"/>
        <v>0</v>
      </c>
      <c r="BM21" s="34">
        <f t="shared" ca="1" si="12"/>
        <v>0</v>
      </c>
      <c r="BN21" s="34">
        <f t="shared" ca="1" si="12"/>
        <v>0</v>
      </c>
      <c r="BO21" s="34">
        <f t="shared" ca="1" si="12"/>
        <v>0</v>
      </c>
    </row>
    <row r="22" spans="1:67" s="35" customFormat="1" ht="30" customHeight="1" x14ac:dyDescent="0.3">
      <c r="A22" s="27" t="s">
        <v>2</v>
      </c>
      <c r="B22" s="28"/>
      <c r="C22" s="24"/>
      <c r="D22" s="32"/>
      <c r="E22" s="29"/>
      <c r="F22" s="62"/>
      <c r="G22" s="62"/>
      <c r="H22" s="60"/>
      <c r="I22" s="30"/>
      <c r="J22" s="57"/>
      <c r="K22" s="33"/>
      <c r="L22" s="34">
        <f t="shared" ca="1" si="7"/>
        <v>0</v>
      </c>
      <c r="M22" s="34">
        <f t="shared" ca="1" si="7"/>
        <v>0</v>
      </c>
      <c r="N22" s="34">
        <f t="shared" ca="1" si="7"/>
        <v>0</v>
      </c>
      <c r="O22" s="34">
        <f t="shared" ca="1" si="7"/>
        <v>0</v>
      </c>
      <c r="P22" s="34">
        <f t="shared" ca="1" si="7"/>
        <v>0</v>
      </c>
      <c r="Q22" s="34">
        <f t="shared" ca="1" si="7"/>
        <v>0</v>
      </c>
      <c r="R22" s="34">
        <f t="shared" ca="1" si="7"/>
        <v>0</v>
      </c>
      <c r="S22" s="34">
        <f t="shared" ca="1" si="7"/>
        <v>0</v>
      </c>
      <c r="T22" s="34">
        <f t="shared" ca="1" si="7"/>
        <v>0</v>
      </c>
      <c r="U22" s="34">
        <f t="shared" ca="1" si="7"/>
        <v>0</v>
      </c>
      <c r="V22" s="34">
        <f t="shared" ca="1" si="8"/>
        <v>0</v>
      </c>
      <c r="W22" s="34">
        <f t="shared" ca="1" si="8"/>
        <v>0</v>
      </c>
      <c r="X22" s="34">
        <f t="shared" ca="1" si="8"/>
        <v>0</v>
      </c>
      <c r="Y22" s="34">
        <f t="shared" ca="1" si="8"/>
        <v>0</v>
      </c>
      <c r="Z22" s="34">
        <f t="shared" ca="1" si="8"/>
        <v>0</v>
      </c>
      <c r="AA22" s="34">
        <f t="shared" ca="1" si="8"/>
        <v>0</v>
      </c>
      <c r="AB22" s="34">
        <f t="shared" ca="1" si="8"/>
        <v>0</v>
      </c>
      <c r="AC22" s="34">
        <f t="shared" ca="1" si="8"/>
        <v>0</v>
      </c>
      <c r="AD22" s="34">
        <f t="shared" ca="1" si="8"/>
        <v>0</v>
      </c>
      <c r="AE22" s="34">
        <f t="shared" ca="1" si="8"/>
        <v>0</v>
      </c>
      <c r="AF22" s="34">
        <f t="shared" ca="1" si="9"/>
        <v>0</v>
      </c>
      <c r="AG22" s="34">
        <f t="shared" ca="1" si="9"/>
        <v>0</v>
      </c>
      <c r="AH22" s="34">
        <f t="shared" ca="1" si="9"/>
        <v>0</v>
      </c>
      <c r="AI22" s="34">
        <f t="shared" ca="1" si="9"/>
        <v>0</v>
      </c>
      <c r="AJ22" s="34">
        <f t="shared" ca="1" si="9"/>
        <v>0</v>
      </c>
      <c r="AK22" s="34">
        <f t="shared" ca="1" si="9"/>
        <v>0</v>
      </c>
      <c r="AL22" s="34">
        <f t="shared" ca="1" si="9"/>
        <v>0</v>
      </c>
      <c r="AM22" s="34">
        <f t="shared" ca="1" si="9"/>
        <v>0</v>
      </c>
      <c r="AN22" s="34">
        <f t="shared" ca="1" si="9"/>
        <v>0</v>
      </c>
      <c r="AO22" s="34">
        <f t="shared" ca="1" si="9"/>
        <v>0</v>
      </c>
      <c r="AP22" s="34">
        <f t="shared" ca="1" si="10"/>
        <v>0</v>
      </c>
      <c r="AQ22" s="34">
        <f t="shared" ca="1" si="10"/>
        <v>0</v>
      </c>
      <c r="AR22" s="34">
        <f t="shared" ca="1" si="10"/>
        <v>0</v>
      </c>
      <c r="AS22" s="34">
        <f t="shared" ca="1" si="10"/>
        <v>0</v>
      </c>
      <c r="AT22" s="34">
        <f t="shared" ca="1" si="10"/>
        <v>0</v>
      </c>
      <c r="AU22" s="34">
        <f t="shared" ca="1" si="10"/>
        <v>0</v>
      </c>
      <c r="AV22" s="34">
        <f t="shared" ca="1" si="10"/>
        <v>0</v>
      </c>
      <c r="AW22" s="34">
        <f t="shared" ca="1" si="10"/>
        <v>0</v>
      </c>
      <c r="AX22" s="34">
        <f t="shared" ca="1" si="10"/>
        <v>0</v>
      </c>
      <c r="AY22" s="34">
        <f t="shared" ca="1" si="10"/>
        <v>0</v>
      </c>
      <c r="AZ22" s="34">
        <f t="shared" ca="1" si="11"/>
        <v>0</v>
      </c>
      <c r="BA22" s="34">
        <f t="shared" ca="1" si="11"/>
        <v>0</v>
      </c>
      <c r="BB22" s="34">
        <f t="shared" ca="1" si="11"/>
        <v>0</v>
      </c>
      <c r="BC22" s="34">
        <f t="shared" ca="1" si="11"/>
        <v>0</v>
      </c>
      <c r="BD22" s="34">
        <f t="shared" ca="1" si="11"/>
        <v>0</v>
      </c>
      <c r="BE22" s="34">
        <f t="shared" ca="1" si="11"/>
        <v>0</v>
      </c>
      <c r="BF22" s="34">
        <f t="shared" ca="1" si="11"/>
        <v>0</v>
      </c>
      <c r="BG22" s="34">
        <f t="shared" ca="1" si="11"/>
        <v>0</v>
      </c>
      <c r="BH22" s="34">
        <f t="shared" ca="1" si="11"/>
        <v>0</v>
      </c>
      <c r="BI22" s="34">
        <f t="shared" ca="1" si="11"/>
        <v>0</v>
      </c>
      <c r="BJ22" s="34">
        <f t="shared" ca="1" si="12"/>
        <v>0</v>
      </c>
      <c r="BK22" s="34">
        <f t="shared" ca="1" si="12"/>
        <v>0</v>
      </c>
      <c r="BL22" s="34">
        <f t="shared" ca="1" si="12"/>
        <v>0</v>
      </c>
      <c r="BM22" s="34">
        <f t="shared" ca="1" si="12"/>
        <v>0</v>
      </c>
      <c r="BN22" s="34">
        <f t="shared" ca="1" si="12"/>
        <v>0</v>
      </c>
      <c r="BO22" s="34">
        <f t="shared" ca="1" si="12"/>
        <v>0</v>
      </c>
    </row>
    <row r="23" spans="1:67" s="35" customFormat="1" ht="30" customHeight="1" thickBot="1" x14ac:dyDescent="0.35">
      <c r="A23" s="7" t="s">
        <v>20</v>
      </c>
      <c r="B23" s="36" t="s">
        <v>8</v>
      </c>
      <c r="C23" s="50"/>
      <c r="D23" s="36"/>
      <c r="E23" s="36"/>
      <c r="F23" s="58"/>
      <c r="G23" s="36"/>
      <c r="H23" s="36"/>
      <c r="I23" s="37"/>
      <c r="J23" s="58"/>
      <c r="K23" s="38"/>
      <c r="L23" s="34">
        <f t="shared" ca="1" si="7"/>
        <v>0</v>
      </c>
      <c r="M23" s="34">
        <f t="shared" ca="1" si="7"/>
        <v>0</v>
      </c>
      <c r="N23" s="34">
        <f t="shared" ca="1" si="7"/>
        <v>0</v>
      </c>
      <c r="O23" s="34">
        <f t="shared" ca="1" si="7"/>
        <v>0</v>
      </c>
      <c r="P23" s="34">
        <f t="shared" ca="1" si="7"/>
        <v>0</v>
      </c>
      <c r="Q23" s="34">
        <f t="shared" ca="1" si="7"/>
        <v>0</v>
      </c>
      <c r="R23" s="34">
        <f t="shared" ca="1" si="7"/>
        <v>0</v>
      </c>
      <c r="S23" s="34">
        <f t="shared" ca="1" si="7"/>
        <v>0</v>
      </c>
      <c r="T23" s="34">
        <f t="shared" ca="1" si="7"/>
        <v>0</v>
      </c>
      <c r="U23" s="34">
        <f t="shared" ca="1" si="7"/>
        <v>0</v>
      </c>
      <c r="V23" s="34">
        <f t="shared" ca="1" si="8"/>
        <v>0</v>
      </c>
      <c r="W23" s="34">
        <f t="shared" ca="1" si="8"/>
        <v>0</v>
      </c>
      <c r="X23" s="34">
        <f t="shared" ca="1" si="8"/>
        <v>0</v>
      </c>
      <c r="Y23" s="34">
        <f t="shared" ca="1" si="8"/>
        <v>0</v>
      </c>
      <c r="Z23" s="34">
        <f t="shared" ca="1" si="8"/>
        <v>0</v>
      </c>
      <c r="AA23" s="34">
        <f t="shared" ca="1" si="8"/>
        <v>0</v>
      </c>
      <c r="AB23" s="34">
        <f t="shared" ca="1" si="8"/>
        <v>0</v>
      </c>
      <c r="AC23" s="34">
        <f t="shared" ca="1" si="8"/>
        <v>0</v>
      </c>
      <c r="AD23" s="34">
        <f t="shared" ca="1" si="8"/>
        <v>0</v>
      </c>
      <c r="AE23" s="34">
        <f t="shared" ca="1" si="8"/>
        <v>0</v>
      </c>
      <c r="AF23" s="34">
        <f t="shared" ca="1" si="9"/>
        <v>0</v>
      </c>
      <c r="AG23" s="34">
        <f t="shared" ca="1" si="9"/>
        <v>0</v>
      </c>
      <c r="AH23" s="34">
        <f t="shared" ca="1" si="9"/>
        <v>0</v>
      </c>
      <c r="AI23" s="34">
        <f t="shared" ca="1" si="9"/>
        <v>0</v>
      </c>
      <c r="AJ23" s="34">
        <f t="shared" ca="1" si="9"/>
        <v>0</v>
      </c>
      <c r="AK23" s="34">
        <f t="shared" ca="1" si="9"/>
        <v>0</v>
      </c>
      <c r="AL23" s="34">
        <f t="shared" ca="1" si="9"/>
        <v>0</v>
      </c>
      <c r="AM23" s="34">
        <f t="shared" ca="1" si="9"/>
        <v>0</v>
      </c>
      <c r="AN23" s="34">
        <f t="shared" ca="1" si="9"/>
        <v>0</v>
      </c>
      <c r="AO23" s="34">
        <f t="shared" ca="1" si="9"/>
        <v>0</v>
      </c>
      <c r="AP23" s="34">
        <f t="shared" ca="1" si="10"/>
        <v>0</v>
      </c>
      <c r="AQ23" s="34">
        <f t="shared" ca="1" si="10"/>
        <v>0</v>
      </c>
      <c r="AR23" s="34">
        <f t="shared" ca="1" si="10"/>
        <v>0</v>
      </c>
      <c r="AS23" s="34">
        <f t="shared" ca="1" si="10"/>
        <v>0</v>
      </c>
      <c r="AT23" s="34">
        <f t="shared" ca="1" si="10"/>
        <v>0</v>
      </c>
      <c r="AU23" s="34">
        <f t="shared" ca="1" si="10"/>
        <v>0</v>
      </c>
      <c r="AV23" s="34">
        <f t="shared" ca="1" si="10"/>
        <v>0</v>
      </c>
      <c r="AW23" s="34">
        <f t="shared" ca="1" si="10"/>
        <v>0</v>
      </c>
      <c r="AX23" s="34">
        <f t="shared" ca="1" si="10"/>
        <v>0</v>
      </c>
      <c r="AY23" s="34">
        <f t="shared" ca="1" si="10"/>
        <v>0</v>
      </c>
      <c r="AZ23" s="34">
        <f t="shared" ca="1" si="11"/>
        <v>0</v>
      </c>
      <c r="BA23" s="34">
        <f t="shared" ca="1" si="11"/>
        <v>0</v>
      </c>
      <c r="BB23" s="34">
        <f t="shared" ca="1" si="11"/>
        <v>0</v>
      </c>
      <c r="BC23" s="34">
        <f t="shared" ca="1" si="11"/>
        <v>0</v>
      </c>
      <c r="BD23" s="34">
        <f t="shared" ca="1" si="11"/>
        <v>0</v>
      </c>
      <c r="BE23" s="34">
        <f t="shared" ca="1" si="11"/>
        <v>0</v>
      </c>
      <c r="BF23" s="34">
        <f t="shared" ca="1" si="11"/>
        <v>0</v>
      </c>
      <c r="BG23" s="34">
        <f t="shared" ca="1" si="11"/>
        <v>0</v>
      </c>
      <c r="BH23" s="34">
        <f t="shared" ca="1" si="11"/>
        <v>0</v>
      </c>
      <c r="BI23" s="34">
        <f t="shared" ca="1" si="11"/>
        <v>0</v>
      </c>
      <c r="BJ23" s="34">
        <f t="shared" ca="1" si="12"/>
        <v>0</v>
      </c>
      <c r="BK23" s="34">
        <f t="shared" ca="1" si="12"/>
        <v>0</v>
      </c>
      <c r="BL23" s="34">
        <f t="shared" ca="1" si="12"/>
        <v>0</v>
      </c>
      <c r="BM23" s="34">
        <f t="shared" ca="1" si="12"/>
        <v>0</v>
      </c>
      <c r="BN23" s="34">
        <f t="shared" ca="1" si="12"/>
        <v>0</v>
      </c>
      <c r="BO23" s="34">
        <f t="shared" ca="1" si="12"/>
        <v>0</v>
      </c>
    </row>
    <row r="24" spans="1:67" ht="30" customHeight="1" x14ac:dyDescent="0.3">
      <c r="D24" s="39"/>
      <c r="J24" s="59"/>
      <c r="K24" s="41"/>
    </row>
    <row r="25" spans="1:67" ht="30" customHeight="1" x14ac:dyDescent="0.3">
      <c r="B25" s="54"/>
      <c r="D25" s="42"/>
    </row>
    <row r="26" spans="1:67" ht="30" customHeight="1" x14ac:dyDescent="0.3">
      <c r="B26" s="54"/>
    </row>
  </sheetData>
  <mergeCells count="6">
    <mergeCell ref="AA2:AD2"/>
    <mergeCell ref="AF2:AI2"/>
    <mergeCell ref="I3:J3"/>
    <mergeCell ref="L2:O2"/>
    <mergeCell ref="Q2:T2"/>
    <mergeCell ref="V2:Y2"/>
  </mergeCells>
  <conditionalFormatting sqref="E7:H8 E22:H22 E9:E21">
    <cfRule type="dataBar" priority="11">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L21:BO23 L5:BO8">
    <cfRule type="expression" dxfId="26" priority="4">
      <formula>AND(TODAY()&gt;=L$5,TODAY()&lt;M$5)</formula>
    </cfRule>
  </conditionalFormatting>
  <conditionalFormatting sqref="L4:AP4">
    <cfRule type="expression" dxfId="25" priority="10">
      <formula>L$5&lt;=EOMONTH($L$5,0)</formula>
    </cfRule>
  </conditionalFormatting>
  <conditionalFormatting sqref="M4:BO4">
    <cfRule type="expression" dxfId="24" priority="6">
      <formula>AND(M$5&lt;=EOMONTH($L$5,2),M$5&gt;EOMONTH($L$5,0),M$5&gt;EOMONTH($L$5,1))</formula>
    </cfRule>
  </conditionalFormatting>
  <conditionalFormatting sqref="L4:BO4">
    <cfRule type="expression" dxfId="23" priority="5">
      <formula>AND(L$5&lt;=EOMONTH($L$5,1),L$5&gt;EOMONTH($L$5,0))</formula>
    </cfRule>
  </conditionalFormatting>
  <conditionalFormatting sqref="L8:BO8 L21:BO22">
    <cfRule type="expression" dxfId="22" priority="27" stopIfTrue="1">
      <formula>AND($C8="Low Risk",L$5&gt;=$I8,L$5&lt;=$I8+$J8-1)</formula>
    </cfRule>
    <cfRule type="expression" dxfId="21" priority="46" stopIfTrue="1">
      <formula>AND($C8="High Risk",L$5&gt;=$I8,L$5&lt;=$I8+$J8-1)</formula>
    </cfRule>
    <cfRule type="expression" dxfId="20" priority="64" stopIfTrue="1">
      <formula>AND($C8="On Track",L$5&gt;=$I8,L$5&lt;=$I8+$J8-1)</formula>
    </cfRule>
    <cfRule type="expression" dxfId="19" priority="65" stopIfTrue="1">
      <formula>AND($C8="Med Risk",L$5&gt;=$I8,L$5&lt;=$I8+$J8-1)</formula>
    </cfRule>
    <cfRule type="expression" dxfId="18" priority="66" stopIfTrue="1">
      <formula>AND(LEN($C8)=0,L$5&gt;=$I8,L$5&lt;=$I8+$J8-1)</formula>
    </cfRule>
  </conditionalFormatting>
  <conditionalFormatting sqref="L23:BO23">
    <cfRule type="expression" dxfId="17" priority="74" stopIfTrue="1">
      <formula>AND(#REF!="Low Risk",L$5&gt;=#REF!,L$5&lt;=#REF!+#REF!-1)</formula>
    </cfRule>
    <cfRule type="expression" dxfId="16" priority="75" stopIfTrue="1">
      <formula>AND(#REF!="High Risk",L$5&gt;=#REF!,L$5&lt;=#REF!+#REF!-1)</formula>
    </cfRule>
    <cfRule type="expression" dxfId="15" priority="76" stopIfTrue="1">
      <formula>AND(#REF!="On Track",L$5&gt;=#REF!,L$5&lt;=#REF!+#REF!-1)</formula>
    </cfRule>
    <cfRule type="expression" dxfId="14" priority="77" stopIfTrue="1">
      <formula>AND(#REF!="Med Risk",L$5&gt;=#REF!,L$5&lt;=#REF!+#REF!-1)</formula>
    </cfRule>
    <cfRule type="expression" dxfId="13" priority="78" stopIfTrue="1">
      <formula>AND(LEN(#REF!)=0,L$5&gt;=#REF!,L$5&lt;=#REF!+#REF!-1)</formula>
    </cfRule>
  </conditionalFormatting>
  <conditionalFormatting sqref="E9:E20">
    <cfRule type="dataBar" priority="3">
      <dataBar>
        <cfvo type="min"/>
        <cfvo type="max"/>
        <color rgb="FF638EC6"/>
      </dataBar>
      <extLst>
        <ext xmlns:x14="http://schemas.microsoft.com/office/spreadsheetml/2009/9/main" uri="{B025F937-C7B1-47D3-B67F-A62EFF666E3E}">
          <x14:id>{8B8C7FFD-12A9-49AC-A9D2-6A83C1DBD18C}</x14:id>
        </ext>
      </extLst>
    </cfRule>
  </conditionalFormatting>
  <conditionalFormatting sqref="L9:BO23">
    <cfRule type="cellIs" dxfId="12" priority="2" operator="greaterThan">
      <formula>0</formula>
    </cfRule>
  </conditionalFormatting>
  <conditionalFormatting sqref="L9:BO23">
    <cfRule type="cellIs" dxfId="11" priority="1" operator="lessThan">
      <formula>1</formula>
    </cfRule>
  </conditionalFormatting>
  <dataValidations xWindow="497" yWindow="632" count="4">
    <dataValidation type="whole" operator="greaterThanOrEqual" allowBlank="1" showInputMessage="1" promptTitle="Scrolling Increment" prompt="Changing this number will scroll the Gantt Chart view." sqref="I4">
      <formula1>0</formula1>
    </dataValidation>
    <dataValidation type="list" allowBlank="1" showInputMessage="1" showErrorMessage="1" sqref="C8 C21:C22">
      <formula1>"Goal,Milestone,On Track, Low Risk, Med Risk, High Risk"</formula1>
    </dataValidation>
    <dataValidation type="list" allowBlank="1" showInputMessage="1" sqref="C9">
      <formula1>"Server, Surveys, EF, Location"</formula1>
    </dataValidation>
    <dataValidation type="list" allowBlank="1" showInputMessage="1" showErrorMessage="1" sqref="C10:C20">
      <formula1>"Server,  Surveys, EF, Location"</formula1>
    </dataValidation>
  </dataValidations>
  <printOptions horizontalCentered="1"/>
  <pageMargins left="0.25" right="0.25" top="0.5" bottom="0.5" header="0.3" footer="0.3"/>
  <pageSetup scale="45" fitToHeight="0" orientation="landscape" r:id="rId1"/>
  <headerFooter differentFirst="1" scaleWithDoc="0">
    <oddFooter>Page &amp;P of &amp;N</oddFooter>
  </headerFooter>
  <ignoredErrors>
    <ignoredError sqref="F9:F20" calculatedColumn="1"/>
  </ignoredErrors>
  <drawing r:id="rId2"/>
  <legacyDrawing r:id="rId3"/>
  <mc:AlternateContent xmlns:mc="http://schemas.openxmlformats.org/markup-compatibility/2006">
    <mc:Choice Requires="x14">
      <controls>
        <mc:AlternateContent xmlns:mc="http://schemas.openxmlformats.org/markup-compatibility/2006">
          <mc:Choice Requires="x14">
            <control shapeId="6149" r:id="rId4" name="Scroll Bar 5">
              <controlPr defaultSize="0" autoPict="0" altText="Scroll bar to scroll through the Ghantt project timeline.">
                <anchor moveWithCells="1">
                  <from>
                    <xdr:col>11</xdr:col>
                    <xdr:colOff>12700</xdr:colOff>
                    <xdr:row>5</xdr:row>
                    <xdr:rowOff>114300</xdr:rowOff>
                  </from>
                  <to>
                    <xdr:col>66</xdr:col>
                    <xdr:colOff>209550</xdr:colOff>
                    <xdr:row>5</xdr:row>
                    <xdr:rowOff>298450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E7:H8 E22:H22 E9:E21</xm:sqref>
        </x14:conditionalFormatting>
        <x14:conditionalFormatting xmlns:xm="http://schemas.microsoft.com/office/excel/2006/main">
          <x14:cfRule type="dataBar" id="{8B8C7FFD-12A9-49AC-A9D2-6A83C1DBD18C}">
            <x14:dataBar minLength="0" maxLength="100" gradient="0">
              <x14:cfvo type="autoMin"/>
              <x14:cfvo type="autoMax"/>
              <x14:negativeFillColor rgb="FFFF0000"/>
              <x14:axisColor rgb="FF000000"/>
            </x14:dataBar>
          </x14:cfRule>
          <xm:sqref>E9:E20</xm:sqref>
        </x14:conditionalFormatting>
        <x14:conditionalFormatting xmlns:xm="http://schemas.microsoft.com/office/excel/2006/main">
          <x14:cfRule type="iconSet" priority="73"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L23:BO23</xm:sqref>
        </x14:conditionalFormatting>
        <x14:conditionalFormatting xmlns:xm="http://schemas.microsoft.com/office/excel/2006/main">
          <x14:cfRule type="iconSet" priority="120"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L21:BO22 L8:BO8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0"/>
  <sheetViews>
    <sheetView showGridLines="0" topLeftCell="A4" zoomScaleNormal="100" workbookViewId="0">
      <selection activeCell="A10" sqref="A10"/>
    </sheetView>
  </sheetViews>
  <sheetFormatPr defaultColWidth="9.1796875" defaultRowHeight="13" x14ac:dyDescent="0.3"/>
  <cols>
    <col min="1" max="1" width="87.1796875" style="3" customWidth="1"/>
    <col min="2" max="16384" width="9.1796875" style="1"/>
  </cols>
  <sheetData>
    <row r="1" spans="1:1" s="2" customFormat="1" ht="26" x14ac:dyDescent="0.6">
      <c r="A1" s="4" t="s">
        <v>0</v>
      </c>
    </row>
    <row r="2" spans="1:1" ht="84.4" customHeight="1" x14ac:dyDescent="0.3">
      <c r="A2" s="5" t="s">
        <v>15</v>
      </c>
    </row>
    <row r="3" spans="1:1" ht="26.25" customHeight="1" x14ac:dyDescent="0.3">
      <c r="A3" s="4" t="s">
        <v>1</v>
      </c>
    </row>
    <row r="4" spans="1:1" s="3" customFormat="1" ht="205" customHeight="1" x14ac:dyDescent="0.35">
      <c r="A4" s="6" t="s">
        <v>21</v>
      </c>
    </row>
    <row r="5" spans="1:1" x14ac:dyDescent="0.3">
      <c r="A5" s="3" t="s">
        <v>16</v>
      </c>
    </row>
    <row r="8" spans="1:1" ht="14" x14ac:dyDescent="0.3">
      <c r="A8" s="54">
        <f ca="1">Today</f>
        <v>44035</v>
      </c>
    </row>
    <row r="9" spans="1:1" ht="14" x14ac:dyDescent="0.3">
      <c r="A9" s="54">
        <v>43374</v>
      </c>
    </row>
    <row r="10" spans="1:1" ht="14" x14ac:dyDescent="0.3">
      <c r="A10" s="10">
        <f ca="1">A8-A9</f>
        <v>661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Overview</vt:lpstr>
      <vt:lpstr>Detailed</vt:lpstr>
      <vt:lpstr>About</vt:lpstr>
      <vt:lpstr>Detailed!Print_Titles</vt:lpstr>
      <vt:lpstr>Project_Start</vt:lpstr>
      <vt:lpstr>Scrolling_Increment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2018-07-14T00:37:31Z</dcterms:created>
  <dcterms:modified xsi:type="dcterms:W3CDTF">2020-07-23T14:37:01Z</dcterms:modified>
</cp:coreProperties>
</file>